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charts/chart20.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style13.xml" ContentType="application/vnd.ms-office.chartstyle+xml"/>
  <Override PartName="/xl/charts/colors13.xml" ContentType="application/vnd.ms-office.chartcolorstyle+xml"/>
  <Override PartName="/xl/charts/chart23.xml" ContentType="application/vnd.openxmlformats-officedocument.drawingml.chart+xml"/>
  <Override PartName="/xl/charts/style14.xml" ContentType="application/vnd.ms-office.chartstyle+xml"/>
  <Override PartName="/xl/charts/colors14.xml" ContentType="application/vnd.ms-office.chartcolorstyle+xml"/>
  <Override PartName="/xl/charts/chart24.xml" ContentType="application/vnd.openxmlformats-officedocument.drawingml.chart+xml"/>
  <Override PartName="/xl/charts/style15.xml" ContentType="application/vnd.ms-office.chartstyle+xml"/>
  <Override PartName="/xl/charts/colors15.xml" ContentType="application/vnd.ms-office.chartcolorstyle+xml"/>
  <Override PartName="/xl/charts/chart25.xml" ContentType="application/vnd.openxmlformats-officedocument.drawingml.chart+xml"/>
  <Override PartName="/xl/drawings/drawing19.xml" ContentType="application/vnd.openxmlformats-officedocument.drawing+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64011"/>
  <workbookProtection workbookAlgorithmName="SHA-512" workbookHashValue="sFbJjSho9nUDGeBoW28l/gfk9Xz/dmm3PK1pnMvuY6TEy2WnUkkgZX6fMehI9tyLKoIAVKBen30zJV8aXumqOA==" workbookSaltValue="TfmdnrA3T0sQagJyiJ4wtg==" workbookSpinCount="100000" lockStructure="1"/>
  <bookViews>
    <workbookView xWindow="420" yWindow="465" windowWidth="12870" windowHeight="7065" tabRatio="934"/>
  </bookViews>
  <sheets>
    <sheet name="الرئيسية" sheetId="1" r:id="rId1"/>
    <sheet name="قائمة المحتويات" sheetId="41" r:id="rId2"/>
    <sheet name="سجل الأداة" sheetId="42" r:id="rId3"/>
    <sheet name="إجراءات التقييم وقياس الالتزام" sheetId="66" r:id="rId4"/>
    <sheet name="تعليمات" sheetId="37" r:id="rId5"/>
    <sheet name="شعار الجهة" sheetId="43" r:id="rId6"/>
    <sheet name="معلومات أساسية عن الجهة" sheetId="34" r:id="rId7"/>
    <sheet name="معلومات أساسية عن الأنظمة" sheetId="48" r:id="rId8"/>
    <sheet name="SysCategory" sheetId="62" state="hidden" r:id="rId9"/>
    <sheet name="حالة الالتزام بالضوابط - نظام ١" sheetId="49" r:id="rId10"/>
    <sheet name="نتائج التقييم والالتزام- نظام ١" sheetId="63" r:id="rId11"/>
    <sheet name="حالة الالتزام بالضوابط - نظام ٢" sheetId="52" r:id="rId12"/>
    <sheet name="نتائج التقييم والالتزام - نظام٢" sheetId="64" r:id="rId13"/>
    <sheet name="حالة الالتزام بالضوابط - نظام ٣" sheetId="53" r:id="rId14"/>
    <sheet name="نتائج التقييم والالتزام - نظام٣" sheetId="65" r:id="rId15"/>
    <sheet name="حالة الالتزام بالضوابط - نظام ٤" sheetId="54" r:id="rId16"/>
    <sheet name="نتائج التقييم والالتزام - نظام٤" sheetId="67" r:id="rId17"/>
    <sheet name="حالة الالتزام بالضوابط - نظام ٥" sheetId="55" r:id="rId18"/>
    <sheet name="نتائج التقييم والالتزام - نظام٥" sheetId="68" r:id="rId19"/>
    <sheet name="ملخص نتائج التقييم والالتزام" sheetId="56" r:id="rId20"/>
    <sheet name="Footer" sheetId="44" state="hidden" r:id="rId21"/>
    <sheet name="tbl_choices" sheetId="24" state="hidden" r:id="rId22"/>
  </sheets>
  <definedNames>
    <definedName name="_xlnm._FilterDatabase" localSheetId="9" hidden="1">'حالة الالتزام بالضوابط - نظام ١'!$F$1:$I$115</definedName>
    <definedName name="_xlnm._FilterDatabase" localSheetId="11" hidden="1">'حالة الالتزام بالضوابط - نظام ٢'!$F$1:$I$115</definedName>
    <definedName name="_xlnm._FilterDatabase" localSheetId="13" hidden="1">'حالة الالتزام بالضوابط - نظام ٣'!$F$1:$I$115</definedName>
    <definedName name="_xlnm._FilterDatabase" localSheetId="15" hidden="1">'حالة الالتزام بالضوابط - نظام ٤'!$F$1:$I$115</definedName>
    <definedName name="_xlnm._FilterDatabase" localSheetId="17" hidden="1">'حالة الالتزام بالضوابط - نظام ٥'!$F$1:$I$115</definedName>
    <definedName name="App_lst">tbl_choices!$B$7:$B$8</definedName>
    <definedName name="Comp_st_1">tbl_choices!$C$7:$C$10</definedName>
    <definedName name="Comp_st_2">tbl_choices!$D$7</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 i="55" l="1"/>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111" i="55"/>
  <c r="M112" i="55"/>
  <c r="M113" i="55"/>
  <c r="M114" i="55"/>
  <c r="M115" i="55"/>
  <c r="M12" i="54"/>
  <c r="M13" i="54"/>
  <c r="M14" i="54"/>
  <c r="M15" i="54"/>
  <c r="M16" i="54"/>
  <c r="M17" i="54"/>
  <c r="M18" i="54"/>
  <c r="M19" i="54"/>
  <c r="M20" i="54"/>
  <c r="M21" i="54"/>
  <c r="M22" i="54"/>
  <c r="M23" i="54"/>
  <c r="M24" i="54"/>
  <c r="M25" i="54"/>
  <c r="M26" i="54"/>
  <c r="M27" i="54"/>
  <c r="M28" i="54"/>
  <c r="M29" i="54"/>
  <c r="M30" i="54"/>
  <c r="M31" i="54"/>
  <c r="M32" i="54"/>
  <c r="M33" i="54"/>
  <c r="M34" i="54"/>
  <c r="M35" i="54"/>
  <c r="M36" i="54"/>
  <c r="M37" i="54"/>
  <c r="M38" i="54"/>
  <c r="M39" i="54"/>
  <c r="M40" i="54"/>
  <c r="M41" i="54"/>
  <c r="M42" i="54"/>
  <c r="M43" i="54"/>
  <c r="M44" i="54"/>
  <c r="M45" i="54"/>
  <c r="M46" i="54"/>
  <c r="M47" i="54"/>
  <c r="M48" i="54"/>
  <c r="M49" i="54"/>
  <c r="M50" i="54"/>
  <c r="M51" i="54"/>
  <c r="M52" i="54"/>
  <c r="M53" i="54"/>
  <c r="M54" i="54"/>
  <c r="M55" i="54"/>
  <c r="M56" i="54"/>
  <c r="M57" i="54"/>
  <c r="M58" i="54"/>
  <c r="M59" i="54"/>
  <c r="M60" i="54"/>
  <c r="M61" i="54"/>
  <c r="M62" i="54"/>
  <c r="M63" i="54"/>
  <c r="M64" i="54"/>
  <c r="M65" i="54"/>
  <c r="M66" i="54"/>
  <c r="M67" i="54"/>
  <c r="M68" i="54"/>
  <c r="M69" i="54"/>
  <c r="M70" i="54"/>
  <c r="M71" i="54"/>
  <c r="M72" i="54"/>
  <c r="M73" i="54"/>
  <c r="M74" i="54"/>
  <c r="M75" i="54"/>
  <c r="M76" i="54"/>
  <c r="M77" i="54"/>
  <c r="M78" i="54"/>
  <c r="M79" i="54"/>
  <c r="M80" i="54"/>
  <c r="M81" i="54"/>
  <c r="M82" i="54"/>
  <c r="M83" i="54"/>
  <c r="M84" i="54"/>
  <c r="M85" i="54"/>
  <c r="M86" i="54"/>
  <c r="M87" i="54"/>
  <c r="M88" i="54"/>
  <c r="M89" i="54"/>
  <c r="M90" i="54"/>
  <c r="M91" i="54"/>
  <c r="M92" i="54"/>
  <c r="M93" i="54"/>
  <c r="M94" i="54"/>
  <c r="M95" i="54"/>
  <c r="M96" i="54"/>
  <c r="M97" i="54"/>
  <c r="M98" i="54"/>
  <c r="M99" i="54"/>
  <c r="M100" i="54"/>
  <c r="M101" i="54"/>
  <c r="M102" i="54"/>
  <c r="M103" i="54"/>
  <c r="M104" i="54"/>
  <c r="M105" i="54"/>
  <c r="M106" i="54"/>
  <c r="M107" i="54"/>
  <c r="M108" i="54"/>
  <c r="M109" i="54"/>
  <c r="M110" i="54"/>
  <c r="M111" i="54"/>
  <c r="M112" i="54"/>
  <c r="M113" i="54"/>
  <c r="M114" i="54"/>
  <c r="M115" i="54"/>
  <c r="M13" i="53"/>
  <c r="M14" i="53"/>
  <c r="M15" i="53"/>
  <c r="M17" i="53"/>
  <c r="M18" i="53"/>
  <c r="M19" i="53"/>
  <c r="M20" i="53"/>
  <c r="M21" i="53"/>
  <c r="M22" i="53"/>
  <c r="M23" i="53"/>
  <c r="M24" i="53"/>
  <c r="M26" i="53"/>
  <c r="M27" i="53"/>
  <c r="M28" i="53"/>
  <c r="M29" i="53"/>
  <c r="M30" i="53"/>
  <c r="M31" i="53"/>
  <c r="M32" i="53"/>
  <c r="M33" i="53"/>
  <c r="M35" i="53"/>
  <c r="M36" i="53"/>
  <c r="M37" i="53"/>
  <c r="M38" i="53"/>
  <c r="M39" i="53"/>
  <c r="M40" i="53"/>
  <c r="M41" i="53"/>
  <c r="M42" i="53"/>
  <c r="M43" i="53"/>
  <c r="M44" i="53"/>
  <c r="M45" i="53"/>
  <c r="M47" i="53"/>
  <c r="M48" i="53"/>
  <c r="M49" i="53"/>
  <c r="M50" i="53"/>
  <c r="M51" i="53"/>
  <c r="M52" i="53"/>
  <c r="M53" i="53"/>
  <c r="M54" i="53"/>
  <c r="M55" i="53"/>
  <c r="M56" i="53"/>
  <c r="M57" i="53"/>
  <c r="M58" i="53"/>
  <c r="M59" i="53"/>
  <c r="M60" i="53"/>
  <c r="M61" i="53"/>
  <c r="M62" i="53"/>
  <c r="M63" i="53"/>
  <c r="M64" i="53"/>
  <c r="M65" i="53"/>
  <c r="M66" i="53"/>
  <c r="M67" i="53"/>
  <c r="M68" i="53"/>
  <c r="M69" i="53"/>
  <c r="M70" i="53"/>
  <c r="M71" i="53"/>
  <c r="M72" i="53"/>
  <c r="M73" i="53"/>
  <c r="M74" i="53"/>
  <c r="M75" i="53"/>
  <c r="M76" i="53"/>
  <c r="M77" i="53"/>
  <c r="M78" i="53"/>
  <c r="M79" i="53"/>
  <c r="M80" i="53"/>
  <c r="M81" i="53"/>
  <c r="M82" i="53"/>
  <c r="M83" i="53"/>
  <c r="M84" i="53"/>
  <c r="M85" i="53"/>
  <c r="M86" i="53"/>
  <c r="M87" i="53"/>
  <c r="M88" i="53"/>
  <c r="M89" i="53"/>
  <c r="M90" i="53"/>
  <c r="M91" i="53"/>
  <c r="M92" i="53"/>
  <c r="M93" i="53"/>
  <c r="M94" i="53"/>
  <c r="M95" i="53"/>
  <c r="M96" i="53"/>
  <c r="M97" i="53"/>
  <c r="M98" i="53"/>
  <c r="M99" i="53"/>
  <c r="M100" i="53"/>
  <c r="M101" i="53"/>
  <c r="M102" i="53"/>
  <c r="M103" i="53"/>
  <c r="M104" i="53"/>
  <c r="M105" i="53"/>
  <c r="M106" i="53"/>
  <c r="M107" i="53"/>
  <c r="M108" i="53"/>
  <c r="M109" i="53"/>
  <c r="M110" i="53"/>
  <c r="M111" i="53"/>
  <c r="M112" i="53"/>
  <c r="M113" i="53"/>
  <c r="M114" i="53"/>
  <c r="M115" i="53"/>
  <c r="M115"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E10" i="1" l="1"/>
  <c r="C92" i="68" l="1"/>
  <c r="C91" i="68"/>
  <c r="C90" i="68"/>
  <c r="C89" i="68"/>
  <c r="C69" i="68"/>
  <c r="C68" i="68"/>
  <c r="C67" i="68"/>
  <c r="C66" i="68"/>
  <c r="C46" i="68"/>
  <c r="C45" i="68"/>
  <c r="C44" i="68"/>
  <c r="C43" i="68"/>
  <c r="C23" i="68"/>
  <c r="C22" i="68"/>
  <c r="C21" i="68"/>
  <c r="C20" i="68"/>
  <c r="C92" i="67"/>
  <c r="C91" i="67"/>
  <c r="C90" i="67"/>
  <c r="C89" i="67"/>
  <c r="C69" i="67"/>
  <c r="C68" i="67"/>
  <c r="C67" i="67"/>
  <c r="C66" i="67"/>
  <c r="C46" i="67"/>
  <c r="C45" i="67"/>
  <c r="C44" i="67"/>
  <c r="C43" i="67"/>
  <c r="C23" i="67"/>
  <c r="C22" i="67"/>
  <c r="C21" i="67"/>
  <c r="C20" i="67"/>
  <c r="C92" i="65"/>
  <c r="C91" i="65"/>
  <c r="C90" i="65"/>
  <c r="C89" i="65"/>
  <c r="C69" i="65"/>
  <c r="C68" i="65"/>
  <c r="C67" i="65"/>
  <c r="C66" i="65"/>
  <c r="C46" i="65"/>
  <c r="C45" i="65"/>
  <c r="C44" i="65"/>
  <c r="C43" i="65"/>
  <c r="C23" i="65"/>
  <c r="C22" i="65"/>
  <c r="C21" i="65"/>
  <c r="C20" i="65"/>
  <c r="C92" i="64"/>
  <c r="C91" i="64"/>
  <c r="C90" i="64"/>
  <c r="C89" i="64"/>
  <c r="C69" i="64"/>
  <c r="C68" i="64"/>
  <c r="C67" i="64"/>
  <c r="C66" i="64"/>
  <c r="C46" i="64"/>
  <c r="C45" i="64"/>
  <c r="C44" i="64"/>
  <c r="C43" i="64"/>
  <c r="C23" i="64"/>
  <c r="C22" i="64"/>
  <c r="C21" i="64"/>
  <c r="C20" i="64"/>
  <c r="C69" i="63"/>
  <c r="C68" i="63"/>
  <c r="C67" i="63"/>
  <c r="C66" i="63"/>
  <c r="L113" i="55"/>
  <c r="K113" i="55"/>
  <c r="I113" i="55"/>
  <c r="L14" i="55"/>
  <c r="K14" i="55"/>
  <c r="I14" i="55"/>
  <c r="L11" i="55"/>
  <c r="K11" i="55"/>
  <c r="I11" i="55"/>
  <c r="L113" i="54"/>
  <c r="K113" i="54"/>
  <c r="I113" i="54"/>
  <c r="L14" i="54"/>
  <c r="K14" i="54"/>
  <c r="I14" i="54"/>
  <c r="L11" i="54"/>
  <c r="I11" i="54"/>
  <c r="K11" i="54"/>
  <c r="L113" i="53"/>
  <c r="K113" i="53"/>
  <c r="I113" i="53"/>
  <c r="L14" i="53"/>
  <c r="K14" i="53"/>
  <c r="I14" i="53"/>
  <c r="I11" i="53"/>
  <c r="L11" i="53"/>
  <c r="K11" i="53"/>
  <c r="L113" i="52"/>
  <c r="K113" i="52"/>
  <c r="I113" i="52"/>
  <c r="L14" i="52"/>
  <c r="K14" i="52"/>
  <c r="I11" i="52"/>
  <c r="L11" i="52"/>
  <c r="K11" i="52"/>
  <c r="W9" i="48" l="1"/>
  <c r="W10" i="48"/>
  <c r="W11" i="48"/>
  <c r="W12" i="48"/>
  <c r="B5" i="56" l="1"/>
  <c r="B3" i="68" l="1"/>
  <c r="B3" i="67"/>
  <c r="B3" i="65" l="1"/>
  <c r="B3" i="64"/>
  <c r="B3" i="63"/>
  <c r="C116" i="56" l="1"/>
  <c r="C115" i="56"/>
  <c r="C114" i="56"/>
  <c r="C113" i="56"/>
  <c r="H10" i="1"/>
  <c r="K57" i="37"/>
  <c r="J13" i="49"/>
  <c r="C7" i="55"/>
  <c r="C7" i="54"/>
  <c r="C7" i="53"/>
  <c r="C7" i="52"/>
  <c r="C7" i="49"/>
  <c r="B110" i="56"/>
  <c r="B87" i="56"/>
  <c r="B64" i="56"/>
  <c r="B41" i="56"/>
  <c r="B18" i="56"/>
  <c r="J14" i="54"/>
  <c r="J13" i="54"/>
  <c r="J113" i="54"/>
  <c r="J112" i="54"/>
  <c r="J13" i="52"/>
  <c r="J14" i="52"/>
  <c r="J113" i="52"/>
  <c r="J16" i="52"/>
  <c r="J13" i="53"/>
  <c r="J14" i="53"/>
  <c r="J113" i="53"/>
  <c r="J14" i="55"/>
  <c r="J113" i="55"/>
  <c r="H7" i="55"/>
  <c r="J13" i="55"/>
  <c r="J16" i="55"/>
  <c r="J17" i="55"/>
  <c r="J19" i="55"/>
  <c r="J20" i="55"/>
  <c r="J21" i="55"/>
  <c r="J22" i="55"/>
  <c r="J26" i="55"/>
  <c r="J27" i="55"/>
  <c r="J25" i="55" s="1"/>
  <c r="I25" i="55" s="1"/>
  <c r="J29" i="55"/>
  <c r="J30" i="55"/>
  <c r="J32" i="55"/>
  <c r="J33" i="55"/>
  <c r="J34" i="55"/>
  <c r="J35" i="55"/>
  <c r="J36" i="55"/>
  <c r="J37" i="55"/>
  <c r="J38" i="55"/>
  <c r="J39" i="55"/>
  <c r="J42" i="55"/>
  <c r="J43" i="55"/>
  <c r="J44" i="55"/>
  <c r="J45" i="55"/>
  <c r="J46" i="55"/>
  <c r="J47" i="55"/>
  <c r="J48" i="55"/>
  <c r="J49" i="55"/>
  <c r="J51" i="55"/>
  <c r="J52" i="55"/>
  <c r="J53" i="55"/>
  <c r="J54" i="55"/>
  <c r="J55" i="55"/>
  <c r="J56" i="55"/>
  <c r="J50" i="55" s="1"/>
  <c r="I50" i="55" s="1"/>
  <c r="J57" i="55"/>
  <c r="J58" i="55"/>
  <c r="J59" i="55"/>
  <c r="J61" i="55"/>
  <c r="J62" i="55"/>
  <c r="J64" i="55"/>
  <c r="J65" i="55"/>
  <c r="J66" i="55"/>
  <c r="J67" i="55"/>
  <c r="J68" i="55"/>
  <c r="J70" i="55"/>
  <c r="J71" i="55"/>
  <c r="J72" i="55"/>
  <c r="J74" i="55"/>
  <c r="J75" i="55"/>
  <c r="J76" i="55"/>
  <c r="J79" i="55"/>
  <c r="J80" i="55"/>
  <c r="J81" i="55"/>
  <c r="J84" i="55"/>
  <c r="J85" i="55"/>
  <c r="J88" i="55"/>
  <c r="J89" i="55"/>
  <c r="J90" i="55"/>
  <c r="J91" i="55"/>
  <c r="J92" i="55"/>
  <c r="J95" i="55"/>
  <c r="J96" i="55"/>
  <c r="J101" i="55"/>
  <c r="J102" i="55"/>
  <c r="J103" i="55"/>
  <c r="J104" i="55"/>
  <c r="J107" i="55"/>
  <c r="J108" i="55"/>
  <c r="J109" i="55"/>
  <c r="J110" i="55"/>
  <c r="J112" i="55"/>
  <c r="J115" i="55"/>
  <c r="J114" i="55" s="1"/>
  <c r="I114" i="55" s="1"/>
  <c r="J16" i="53"/>
  <c r="J17" i="53"/>
  <c r="J19" i="53"/>
  <c r="J20" i="53"/>
  <c r="J21" i="53"/>
  <c r="J22" i="53"/>
  <c r="J26" i="53"/>
  <c r="J27" i="53"/>
  <c r="J29" i="53"/>
  <c r="J30" i="53"/>
  <c r="J32" i="53"/>
  <c r="J33" i="53"/>
  <c r="J34" i="53"/>
  <c r="J35" i="53"/>
  <c r="J36" i="53"/>
  <c r="J37" i="53"/>
  <c r="J38" i="53"/>
  <c r="J39" i="53"/>
  <c r="J42" i="53"/>
  <c r="J43" i="53"/>
  <c r="J44" i="53"/>
  <c r="J45" i="53"/>
  <c r="J46" i="53"/>
  <c r="J47" i="53"/>
  <c r="J48" i="53"/>
  <c r="J49" i="53"/>
  <c r="J51" i="53"/>
  <c r="J52" i="53"/>
  <c r="J53" i="53"/>
  <c r="J54" i="53"/>
  <c r="J55" i="53"/>
  <c r="J56" i="53"/>
  <c r="J57" i="53"/>
  <c r="J58" i="53"/>
  <c r="J59" i="53"/>
  <c r="J61" i="53"/>
  <c r="J62" i="53"/>
  <c r="J64" i="53"/>
  <c r="J65" i="53"/>
  <c r="J66" i="53"/>
  <c r="J67" i="53"/>
  <c r="J68" i="53"/>
  <c r="J70" i="53"/>
  <c r="J71" i="53"/>
  <c r="J72" i="53"/>
  <c r="J74" i="53"/>
  <c r="J73" i="53" s="1"/>
  <c r="I73" i="53" s="1"/>
  <c r="J75" i="53"/>
  <c r="J76" i="53"/>
  <c r="J79" i="53"/>
  <c r="J80" i="53"/>
  <c r="J81" i="53"/>
  <c r="J84" i="53"/>
  <c r="J85" i="53"/>
  <c r="J88" i="53"/>
  <c r="J89" i="53"/>
  <c r="J90" i="53"/>
  <c r="J91" i="53"/>
  <c r="J92" i="53"/>
  <c r="J95" i="53"/>
  <c r="J96" i="53"/>
  <c r="J101" i="53"/>
  <c r="J102" i="53"/>
  <c r="J103" i="53"/>
  <c r="J104" i="53"/>
  <c r="J107" i="53"/>
  <c r="J108" i="53"/>
  <c r="J109" i="53"/>
  <c r="J110" i="53"/>
  <c r="J112" i="53"/>
  <c r="J115" i="53"/>
  <c r="J114" i="53" s="1"/>
  <c r="I114" i="53" s="1"/>
  <c r="J17" i="52"/>
  <c r="J19" i="52"/>
  <c r="J20" i="52"/>
  <c r="J21" i="52"/>
  <c r="J22" i="52"/>
  <c r="J26" i="52"/>
  <c r="J27" i="52"/>
  <c r="J25" i="52" s="1"/>
  <c r="I25" i="52" s="1"/>
  <c r="J29" i="52"/>
  <c r="J30" i="52"/>
  <c r="J32" i="52"/>
  <c r="J33" i="52"/>
  <c r="J34" i="52"/>
  <c r="J35" i="52"/>
  <c r="J36" i="52"/>
  <c r="J37" i="52"/>
  <c r="J38" i="52"/>
  <c r="J39" i="52"/>
  <c r="J42" i="52"/>
  <c r="J43" i="52"/>
  <c r="J44" i="52"/>
  <c r="J45" i="52"/>
  <c r="J46" i="52"/>
  <c r="J47" i="52"/>
  <c r="J48" i="52"/>
  <c r="J49" i="52"/>
  <c r="J51" i="52"/>
  <c r="J52" i="52"/>
  <c r="J53" i="52"/>
  <c r="J54" i="52"/>
  <c r="J55" i="52"/>
  <c r="J56" i="52"/>
  <c r="J57" i="52"/>
  <c r="J58" i="52"/>
  <c r="J59" i="52"/>
  <c r="J61" i="52"/>
  <c r="J62" i="52"/>
  <c r="J64" i="52"/>
  <c r="J65" i="52"/>
  <c r="J66" i="52"/>
  <c r="J67" i="52"/>
  <c r="J68" i="52"/>
  <c r="J70" i="52"/>
  <c r="J71" i="52"/>
  <c r="J72" i="52"/>
  <c r="J74" i="52"/>
  <c r="J75" i="52"/>
  <c r="J76" i="52"/>
  <c r="J79" i="52"/>
  <c r="J80" i="52"/>
  <c r="J81" i="52"/>
  <c r="J84" i="52"/>
  <c r="J85" i="52"/>
  <c r="J88" i="52"/>
  <c r="J89" i="52"/>
  <c r="J90" i="52"/>
  <c r="J91" i="52"/>
  <c r="J92" i="52"/>
  <c r="J95" i="52"/>
  <c r="J96" i="52"/>
  <c r="J101" i="52"/>
  <c r="J102" i="52"/>
  <c r="J103" i="52"/>
  <c r="J104" i="52"/>
  <c r="J107" i="52"/>
  <c r="J108" i="52"/>
  <c r="J109" i="52"/>
  <c r="J110" i="52"/>
  <c r="J112" i="52"/>
  <c r="J115" i="52"/>
  <c r="J114" i="52" s="1"/>
  <c r="I114" i="52" s="1"/>
  <c r="J16" i="49"/>
  <c r="J17" i="49"/>
  <c r="J19" i="49"/>
  <c r="J20" i="49"/>
  <c r="J21" i="49"/>
  <c r="J22" i="49"/>
  <c r="J26" i="49"/>
  <c r="J27" i="49"/>
  <c r="J29" i="49"/>
  <c r="J30" i="49"/>
  <c r="J32" i="49"/>
  <c r="J33" i="49"/>
  <c r="J34" i="49"/>
  <c r="J35" i="49"/>
  <c r="J36" i="49"/>
  <c r="J37" i="49"/>
  <c r="J38" i="49"/>
  <c r="J39" i="49"/>
  <c r="J42" i="49"/>
  <c r="J43" i="49"/>
  <c r="J44" i="49"/>
  <c r="J45" i="49"/>
  <c r="J46" i="49"/>
  <c r="J47" i="49"/>
  <c r="J48" i="49"/>
  <c r="J49" i="49"/>
  <c r="J51" i="49"/>
  <c r="J52" i="49"/>
  <c r="J53" i="49"/>
  <c r="J54" i="49"/>
  <c r="J55" i="49"/>
  <c r="J56" i="49"/>
  <c r="J57" i="49"/>
  <c r="J58" i="49"/>
  <c r="J59" i="49"/>
  <c r="J61" i="49"/>
  <c r="J62" i="49"/>
  <c r="J64" i="49"/>
  <c r="J65" i="49"/>
  <c r="J66" i="49"/>
  <c r="J67" i="49"/>
  <c r="J68" i="49"/>
  <c r="J70" i="49"/>
  <c r="J71" i="49"/>
  <c r="J72" i="49"/>
  <c r="J74" i="49"/>
  <c r="J75" i="49"/>
  <c r="J76" i="49"/>
  <c r="J79" i="49"/>
  <c r="J80" i="49"/>
  <c r="J81" i="49"/>
  <c r="J84" i="49"/>
  <c r="J85" i="49"/>
  <c r="J88" i="49"/>
  <c r="J89" i="49"/>
  <c r="J90" i="49"/>
  <c r="J91" i="49"/>
  <c r="J92" i="49"/>
  <c r="J95" i="49"/>
  <c r="J96" i="49"/>
  <c r="J101" i="49"/>
  <c r="J102" i="49"/>
  <c r="J103" i="49"/>
  <c r="J104" i="49"/>
  <c r="J107" i="49"/>
  <c r="J108" i="49"/>
  <c r="J109" i="49"/>
  <c r="J110" i="49"/>
  <c r="J112" i="49"/>
  <c r="J113" i="49"/>
  <c r="J115" i="49"/>
  <c r="J114" i="49" s="1"/>
  <c r="I114" i="49" s="1"/>
  <c r="H7" i="54"/>
  <c r="J115" i="54"/>
  <c r="J114" i="54" s="1"/>
  <c r="I114" i="54" s="1"/>
  <c r="J110" i="54"/>
  <c r="J109" i="54"/>
  <c r="J107" i="54"/>
  <c r="J108" i="54"/>
  <c r="J104" i="54"/>
  <c r="J103" i="54"/>
  <c r="J102" i="54"/>
  <c r="J101" i="54"/>
  <c r="J96" i="54"/>
  <c r="J95" i="54"/>
  <c r="J92" i="54"/>
  <c r="J91" i="54"/>
  <c r="J90" i="54"/>
  <c r="J89" i="54"/>
  <c r="J88" i="54"/>
  <c r="J85" i="54"/>
  <c r="J84" i="54"/>
  <c r="J81" i="54"/>
  <c r="J80" i="54"/>
  <c r="J79" i="54"/>
  <c r="J76" i="54"/>
  <c r="J75" i="54"/>
  <c r="J74" i="54"/>
  <c r="J72" i="54"/>
  <c r="J70" i="54"/>
  <c r="J71" i="54"/>
  <c r="J68" i="54"/>
  <c r="J67" i="54"/>
  <c r="J64" i="54"/>
  <c r="J65" i="54"/>
  <c r="J66" i="54"/>
  <c r="J62" i="54"/>
  <c r="J61" i="54"/>
  <c r="J59" i="54"/>
  <c r="J58" i="54"/>
  <c r="J57" i="54"/>
  <c r="J56" i="54"/>
  <c r="J55" i="54"/>
  <c r="J54" i="54"/>
  <c r="J53" i="54"/>
  <c r="J52" i="54"/>
  <c r="J51" i="54"/>
  <c r="J49" i="54"/>
  <c r="J48" i="54"/>
  <c r="J47" i="54"/>
  <c r="J46" i="54"/>
  <c r="J42" i="54"/>
  <c r="J43" i="54"/>
  <c r="J44" i="54"/>
  <c r="J45" i="54"/>
  <c r="J39" i="54"/>
  <c r="J38" i="54"/>
  <c r="J32" i="54"/>
  <c r="J33" i="54"/>
  <c r="J34" i="54"/>
  <c r="J35" i="54"/>
  <c r="J36" i="54"/>
  <c r="J37" i="54"/>
  <c r="J30" i="54"/>
  <c r="J28" i="54" s="1"/>
  <c r="I28" i="54" s="1"/>
  <c r="J29" i="54"/>
  <c r="J27" i="54"/>
  <c r="J26" i="54"/>
  <c r="J22" i="54"/>
  <c r="J21" i="54"/>
  <c r="J19" i="54"/>
  <c r="J20" i="54"/>
  <c r="J17" i="54"/>
  <c r="J15" i="54" s="1"/>
  <c r="I15" i="54" s="1"/>
  <c r="J16" i="54"/>
  <c r="H7" i="53"/>
  <c r="H7" i="52"/>
  <c r="H7" i="49"/>
  <c r="J14" i="49"/>
  <c r="J25" i="49" l="1"/>
  <c r="I25" i="49" s="1"/>
  <c r="J12" i="49"/>
  <c r="I12" i="49" s="1"/>
  <c r="J111" i="52"/>
  <c r="I111" i="52" s="1"/>
  <c r="J111" i="55"/>
  <c r="I111" i="55" s="1"/>
  <c r="J50" i="49"/>
  <c r="I50" i="49" s="1"/>
  <c r="J87" i="52"/>
  <c r="I87" i="52" s="1"/>
  <c r="J78" i="52"/>
  <c r="I78" i="52" s="1"/>
  <c r="J63" i="53"/>
  <c r="I63" i="53" s="1"/>
  <c r="J41" i="53"/>
  <c r="I41" i="53" s="1"/>
  <c r="J15" i="53"/>
  <c r="I15" i="53" s="1"/>
  <c r="J25" i="53"/>
  <c r="I25" i="53" s="1"/>
  <c r="J60" i="53"/>
  <c r="I60" i="53" s="1"/>
  <c r="J69" i="55"/>
  <c r="I69" i="55" s="1"/>
  <c r="J73" i="54"/>
  <c r="I73" i="54" s="1"/>
  <c r="J87" i="53"/>
  <c r="I87" i="53" s="1"/>
  <c r="J60" i="54"/>
  <c r="I60" i="54" s="1"/>
  <c r="J69" i="54"/>
  <c r="I69" i="54" s="1"/>
  <c r="J78" i="49"/>
  <c r="I78" i="49" s="1"/>
  <c r="J15" i="49"/>
  <c r="I15" i="49" s="1"/>
  <c r="J73" i="52"/>
  <c r="I73" i="52" s="1"/>
  <c r="J18" i="52"/>
  <c r="I18" i="52" s="1"/>
  <c r="J83" i="53"/>
  <c r="I83" i="53" s="1"/>
  <c r="J60" i="55"/>
  <c r="I60" i="55" s="1"/>
  <c r="J31" i="53"/>
  <c r="I31" i="53" s="1"/>
  <c r="J50" i="54"/>
  <c r="I50" i="54" s="1"/>
  <c r="J73" i="49"/>
  <c r="I73" i="49" s="1"/>
  <c r="J63" i="49"/>
  <c r="I63" i="49" s="1"/>
  <c r="J31" i="49"/>
  <c r="I31" i="49" s="1"/>
  <c r="J50" i="52"/>
  <c r="I50" i="52" s="1"/>
  <c r="J50" i="53"/>
  <c r="I50" i="53" s="1"/>
  <c r="J25" i="54"/>
  <c r="I25" i="54" s="1"/>
  <c r="J111" i="49"/>
  <c r="I111" i="49" s="1"/>
  <c r="J78" i="53"/>
  <c r="I78" i="53" s="1"/>
  <c r="J28" i="55"/>
  <c r="I28" i="55" s="1"/>
  <c r="J63" i="54"/>
  <c r="I63" i="54" s="1"/>
  <c r="J78" i="54"/>
  <c r="I78" i="54" s="1"/>
  <c r="J69" i="49"/>
  <c r="I69" i="49" s="1"/>
  <c r="J63" i="52"/>
  <c r="I63" i="52" s="1"/>
  <c r="J28" i="52"/>
  <c r="I28" i="52" s="1"/>
  <c r="J18" i="49"/>
  <c r="A46" i="66"/>
  <c r="A24" i="41"/>
  <c r="A108" i="64"/>
  <c r="A108" i="67"/>
  <c r="A108" i="63"/>
  <c r="A108" i="65"/>
  <c r="A108" i="68"/>
  <c r="A17" i="42"/>
  <c r="J12" i="54"/>
  <c r="I12" i="54" s="1"/>
  <c r="J111" i="53"/>
  <c r="I111" i="53" s="1"/>
  <c r="J12" i="55"/>
  <c r="I12" i="55" s="1"/>
  <c r="A18" i="34"/>
  <c r="J12" i="53"/>
  <c r="I12" i="53" s="1"/>
  <c r="J41" i="54"/>
  <c r="I41" i="54" s="1"/>
  <c r="J15" i="52"/>
  <c r="I15" i="52" s="1"/>
  <c r="J31" i="54"/>
  <c r="I31" i="54" s="1"/>
  <c r="J18" i="53"/>
  <c r="I18" i="53" s="1"/>
  <c r="J63" i="55"/>
  <c r="I63" i="55" s="1"/>
  <c r="J18" i="55"/>
  <c r="I18" i="55" s="1"/>
  <c r="J83" i="54"/>
  <c r="I83" i="54" s="1"/>
  <c r="J94" i="54"/>
  <c r="I94" i="54" s="1"/>
  <c r="J106" i="49"/>
  <c r="I106" i="49" s="1"/>
  <c r="J100" i="49"/>
  <c r="I100" i="49" s="1"/>
  <c r="J87" i="49"/>
  <c r="I87" i="49" s="1"/>
  <c r="J69" i="52"/>
  <c r="I69" i="52" s="1"/>
  <c r="J94" i="53"/>
  <c r="I94" i="53" s="1"/>
  <c r="J28" i="53"/>
  <c r="I28" i="53" s="1"/>
  <c r="J100" i="55"/>
  <c r="I100" i="55" s="1"/>
  <c r="J15" i="55"/>
  <c r="I15" i="55" s="1"/>
  <c r="J41" i="49"/>
  <c r="I41" i="49" s="1"/>
  <c r="J12" i="52"/>
  <c r="I12" i="52" s="1"/>
  <c r="J18" i="54"/>
  <c r="I18" i="54" s="1"/>
  <c r="J100" i="54"/>
  <c r="I100" i="54" s="1"/>
  <c r="J106" i="54"/>
  <c r="I106" i="54" s="1"/>
  <c r="J94" i="49"/>
  <c r="I94" i="49" s="1"/>
  <c r="J83" i="49"/>
  <c r="I83" i="49" s="1"/>
  <c r="J28" i="49"/>
  <c r="I28" i="49" s="1"/>
  <c r="J106" i="52"/>
  <c r="I106" i="52" s="1"/>
  <c r="J100" i="52"/>
  <c r="I100" i="52" s="1"/>
  <c r="J94" i="52"/>
  <c r="I94" i="52" s="1"/>
  <c r="J83" i="52"/>
  <c r="I83" i="52" s="1"/>
  <c r="J60" i="52"/>
  <c r="I60" i="52" s="1"/>
  <c r="J41" i="52"/>
  <c r="I41" i="52" s="1"/>
  <c r="J31" i="52"/>
  <c r="I31" i="52" s="1"/>
  <c r="J106" i="53"/>
  <c r="I106" i="53" s="1"/>
  <c r="J100" i="53"/>
  <c r="I100" i="53" s="1"/>
  <c r="J69" i="53"/>
  <c r="I69" i="53" s="1"/>
  <c r="J106" i="55"/>
  <c r="I106" i="55" s="1"/>
  <c r="J94" i="55"/>
  <c r="I94" i="55" s="1"/>
  <c r="J83" i="55"/>
  <c r="I83" i="55" s="1"/>
  <c r="J73" i="55"/>
  <c r="I73" i="55" s="1"/>
  <c r="A14" i="48"/>
  <c r="A121" i="49"/>
  <c r="A122" i="52"/>
  <c r="A121" i="53"/>
  <c r="A121" i="54"/>
  <c r="A57" i="37"/>
  <c r="A121" i="55"/>
  <c r="A19" i="43"/>
  <c r="A132" i="56"/>
  <c r="J41" i="55"/>
  <c r="I41" i="55" s="1"/>
  <c r="J78" i="55"/>
  <c r="I78" i="55" s="1"/>
  <c r="J87" i="55"/>
  <c r="I87" i="55" s="1"/>
  <c r="J60" i="49"/>
  <c r="I60" i="49" s="1"/>
  <c r="J87" i="54"/>
  <c r="I87" i="54" s="1"/>
  <c r="J31" i="55"/>
  <c r="I31" i="55" s="1"/>
  <c r="J111" i="54"/>
  <c r="I111" i="54" s="1"/>
  <c r="C92" i="63" l="1"/>
  <c r="C89" i="63"/>
  <c r="C91" i="63"/>
  <c r="C90" i="63"/>
  <c r="C46" i="63"/>
  <c r="C45" i="63"/>
  <c r="C43" i="63"/>
  <c r="C44" i="63"/>
  <c r="C22" i="63"/>
  <c r="C23" i="63"/>
  <c r="C92" i="56"/>
  <c r="C91" i="56"/>
  <c r="C93" i="56"/>
  <c r="C90" i="56"/>
  <c r="C70" i="56"/>
  <c r="C69" i="56"/>
  <c r="C68" i="56"/>
  <c r="C67" i="56"/>
  <c r="C45" i="56"/>
  <c r="C46" i="56"/>
  <c r="C47" i="56"/>
  <c r="C44" i="56"/>
  <c r="I18" i="49"/>
  <c r="C20" i="63" s="1"/>
  <c r="C10" i="64"/>
  <c r="C24" i="56"/>
  <c r="C21" i="63" l="1"/>
  <c r="C8" i="63" s="1"/>
  <c r="C11" i="56"/>
  <c r="C7" i="67"/>
  <c r="C8" i="68"/>
  <c r="C10" i="65"/>
  <c r="C10" i="68"/>
  <c r="C9" i="65"/>
  <c r="C22" i="56"/>
  <c r="C9" i="56" s="1"/>
  <c r="C23" i="56"/>
  <c r="C10" i="56" s="1"/>
  <c r="C8" i="64"/>
  <c r="C7" i="63"/>
  <c r="C21" i="56"/>
  <c r="C8" i="56" s="1"/>
  <c r="C7" i="68"/>
  <c r="C8" i="67"/>
  <c r="C10" i="63"/>
  <c r="C9" i="68"/>
  <c r="C9" i="63"/>
  <c r="C9" i="67"/>
  <c r="C7" i="65"/>
  <c r="C10" i="67"/>
  <c r="C8" i="65"/>
  <c r="C9" i="64"/>
  <c r="C7" i="64"/>
</calcChain>
</file>

<file path=xl/sharedStrings.xml><?xml version="1.0" encoding="utf-8"?>
<sst xmlns="http://schemas.openxmlformats.org/spreadsheetml/2006/main" count="2597" uniqueCount="387">
  <si>
    <t xml:space="preserve">Applicable </t>
  </si>
  <si>
    <t>Compliance_Status_1</t>
  </si>
  <si>
    <t>Compliance_Status_2</t>
  </si>
  <si>
    <t>نعم</t>
  </si>
  <si>
    <t>لا</t>
  </si>
  <si>
    <t>نسخة الإصدار:</t>
  </si>
  <si>
    <t>سنة الإصدار:</t>
  </si>
  <si>
    <t>الحالة</t>
  </si>
  <si>
    <t>رقم النسخة</t>
  </si>
  <si>
    <t>التحديث بواسطة</t>
  </si>
  <si>
    <t>التاريخ</t>
  </si>
  <si>
    <t>ملاحظات / إجراءات</t>
  </si>
  <si>
    <t>مستوى الالتزام</t>
  </si>
  <si>
    <t>الاسم الكامل للجهة (بالعربي)</t>
  </si>
  <si>
    <t>الاسم الكامل (بالعربي)</t>
  </si>
  <si>
    <t>معلومات شخص آخر (من ينوب عن المسؤول الأول):</t>
  </si>
  <si>
    <t>رقم الجوال</t>
  </si>
  <si>
    <t>رقم الهاتف</t>
  </si>
  <si>
    <t>مطبق كليًا  - Implemented</t>
  </si>
  <si>
    <t>مطبق جزئيًا  - Partially Implemented</t>
  </si>
  <si>
    <t>غير مطبق  - Not Implemented</t>
  </si>
  <si>
    <t>إجراءات التصحيح</t>
  </si>
  <si>
    <t>تعليمات</t>
  </si>
  <si>
    <t>الخطوات أدناه توضح بعض التعليمات لكيفية استخدام أداة التقييم وقياس الالتزام:</t>
  </si>
  <si>
    <t>شعار الجهة</t>
  </si>
  <si>
    <t xml:space="preserve">إدارة هويات الدخول والصلاحيات (Identity and Access Management)   </t>
  </si>
  <si>
    <t>تعزيز الأمن السيبراني (Cybersecurity Defense)</t>
  </si>
  <si>
    <t>إدارة الأصول (Asset Management)</t>
  </si>
  <si>
    <t>إدارة أمن الشبكات (Networks Security Management)</t>
  </si>
  <si>
    <t xml:space="preserve">أمن الأجهزة المحمولة (Mobile Devices Security) </t>
  </si>
  <si>
    <t>حماية البيانات والمعلومات (Data and Information Protection)</t>
  </si>
  <si>
    <t>إستراتيجية الأمن السيبراني (Cybersecurity Strategy)</t>
  </si>
  <si>
    <t>إدارة مخاطر الأمن السيبراني (Cybersecurity Risk Management)</t>
  </si>
  <si>
    <t xml:space="preserve">الأمن السيبراني المتعلق بالموارد البشرية (Cybersecurity in Human Resources) </t>
  </si>
  <si>
    <t>التشفير (Cryptography)</t>
  </si>
  <si>
    <t>إدارة النسخ الاحتياطية (Backup and Recovery Management)</t>
  </si>
  <si>
    <t>إدارة الثغرات (Vulnerabilities Management)</t>
  </si>
  <si>
    <t>اختبار الاختراق (Penetration Testing)</t>
  </si>
  <si>
    <t>جوانب صمود الأمن السيبراني في إدارة استمرارية الأعمال
  (Cybersecurity Resilience aspects of Business Continuity Management  - BCM)</t>
  </si>
  <si>
    <t>سجل أداة التقييم وقياس الالتزام</t>
  </si>
  <si>
    <t> البريد الإلكتروني</t>
  </si>
  <si>
    <t>الاسم الكامل للجهة (بالإنجليزي)</t>
  </si>
  <si>
    <t>الاسم الكامل (بالإنجليزي)</t>
  </si>
  <si>
    <t>معلومات أساسية عن الجهة</t>
  </si>
  <si>
    <t>أ</t>
  </si>
  <si>
    <t>ب</t>
  </si>
  <si>
    <t>ج</t>
  </si>
  <si>
    <t>د</t>
  </si>
  <si>
    <t>هـ</t>
  </si>
  <si>
    <t>تاريخ الالتزام المتوقع
(يوم/شهر/ سنة)</t>
  </si>
  <si>
    <t>الأمن السيبراني ضمن إدارة المشاريع المعلوماتية والتقنية
(Cybersecurity in Information Technology Projects)</t>
  </si>
  <si>
    <t>المراجعة والتدقيق الدوري للأمن السيبراني
(Cybersecurity Periodical Assessment and Audit)</t>
  </si>
  <si>
    <t>حماية الأنظمة وأجهزة معالجة المعلومات
(Information System and Processing Facilities Protection)</t>
  </si>
  <si>
    <t>إدارة سجلات الأحداث ومراقبة الأمن السيبراني
(Cybersecurity Event Logs and Monitoring Management)</t>
  </si>
  <si>
    <t>استخدام بروتوكولات آمنة (مثل بروتوكول HTTPS).</t>
  </si>
  <si>
    <t>توضيح سياسة الاستخدام الآمن للمستخدمين.</t>
  </si>
  <si>
    <t>معلومات المسؤول الأول عن الأمن السيبراني في الجهة (رئيس الإدارة المعنية بالأمن السيبراني في الجهة):</t>
  </si>
  <si>
    <t>تُقرأ الأرقام المرجعیة لجمیع المكونات والضوابط من الیمین إلى الیسار.</t>
  </si>
  <si>
    <t>الأمن السيبراني المتعلق بالحوسبة السحابية والاستضافة
(Cloud Computing and Hosting Cybersecurity)</t>
  </si>
  <si>
    <t xml:space="preserve"> يمكن استخدام الأدوات المساعدة الموضحة في أعلى الصفحة للإنتقال من قسم إلى آخر ضمن هذه الأداة </t>
  </si>
  <si>
    <t>و</t>
  </si>
  <si>
    <t>١-١-١</t>
  </si>
  <si>
    <t>١-٢-١</t>
  </si>
  <si>
    <t>١-٢</t>
  </si>
  <si>
    <t>١-١</t>
  </si>
  <si>
    <t>١- حوكمة الأمن السيبراني (Cybersecurity Governance)</t>
  </si>
  <si>
    <t>١-٣</t>
  </si>
  <si>
    <t>١-٣-١</t>
  </si>
  <si>
    <t>١-٣-٢</t>
  </si>
  <si>
    <t>١-٤</t>
  </si>
  <si>
    <t>١-٤-١</t>
  </si>
  <si>
    <t>١-٤-٢</t>
  </si>
  <si>
    <t>١-٥</t>
  </si>
  <si>
    <t>١-٥-١</t>
  </si>
  <si>
    <t>٢- تعزيز الأمن السيبراني (Cybersecurity Defense)</t>
  </si>
  <si>
    <t>٢-١</t>
  </si>
  <si>
    <t>٢-١-١</t>
  </si>
  <si>
    <t>٢-٢</t>
  </si>
  <si>
    <t>٢-٢-١</t>
  </si>
  <si>
    <t>٢-٢-٢</t>
  </si>
  <si>
    <t>٢-٣</t>
  </si>
  <si>
    <t>٢-٣-١</t>
  </si>
  <si>
    <t>٢-٤</t>
  </si>
  <si>
    <t>٢-٤-١</t>
  </si>
  <si>
    <t>٢-٥</t>
  </si>
  <si>
    <t>٢-٥-١</t>
  </si>
  <si>
    <t>٢-٦-١</t>
  </si>
  <si>
    <t>٢-٧</t>
  </si>
  <si>
    <t>٢-٧-١</t>
  </si>
  <si>
    <t>٢-٨</t>
  </si>
  <si>
    <t>٢-٨-١</t>
  </si>
  <si>
    <t>٢-٨-٢</t>
  </si>
  <si>
    <t>٢-٩</t>
  </si>
  <si>
    <t>٢-٩-١</t>
  </si>
  <si>
    <t>٢-٩-٢</t>
  </si>
  <si>
    <t>٢-١٠</t>
  </si>
  <si>
    <t>٢-١٠-١</t>
  </si>
  <si>
    <t>٢-١٠-٢</t>
  </si>
  <si>
    <t>٢-١١</t>
  </si>
  <si>
    <t>٢-١١-١</t>
  </si>
  <si>
    <t>٢-١١-٢</t>
  </si>
  <si>
    <t>٢-١٢</t>
  </si>
  <si>
    <t>٢-١٢-١</t>
  </si>
  <si>
    <t>٢-١٢-٢</t>
  </si>
  <si>
    <t>٢-١٣</t>
  </si>
  <si>
    <t>٢-١٣-١</t>
  </si>
  <si>
    <t>٢-١٣-٢</t>
  </si>
  <si>
    <t>٢-١٣-٣</t>
  </si>
  <si>
    <t>١-٣-١٣-٢</t>
  </si>
  <si>
    <t>٢-٣-١٣-٢</t>
  </si>
  <si>
    <t>٣-٣-١٣-٢</t>
  </si>
  <si>
    <t>٤-٣-١٣-٢</t>
  </si>
  <si>
    <t>٢-١٣-٤</t>
  </si>
  <si>
    <t>٣- صمود الأمن السيبراني (Cybersecurity Resilience)</t>
  </si>
  <si>
    <t>٣-١</t>
  </si>
  <si>
    <t>٣-١-١</t>
  </si>
  <si>
    <t>٢-٣-١-٣</t>
  </si>
  <si>
    <t>٤- الأمن السيبراني المتعلق بالأطراف الخارجية والحوسبة السحابية
    (Third-Party and Cloud Computing Cybersecurity)</t>
  </si>
  <si>
    <t>٤-١</t>
  </si>
  <si>
    <t>٤-١-١</t>
  </si>
  <si>
    <t>٢-٢-١-٤</t>
  </si>
  <si>
    <t>٢-٣-١-٤</t>
  </si>
  <si>
    <t>٤-٢</t>
  </si>
  <si>
    <t>٤-٢-١</t>
  </si>
  <si>
    <t>١-٣-٢-٤</t>
  </si>
  <si>
    <t>٢-٣-١-٥</t>
  </si>
  <si>
    <t>٢-٦</t>
  </si>
  <si>
    <t>أداة التقييم وقياس الالتزام
بضوابط الأمن السيبراني للأنظمة الحساسة</t>
  </si>
  <si>
    <t>CSCC - 1 : 2019 Assessment and Compliance Tool</t>
  </si>
  <si>
    <t>١-٢-١-١</t>
  </si>
  <si>
    <t>تنفيذ إجراء تقييم مخاطر الأمن السيبراني، على الأنظمة الحساسة، مرة واحدة سنوياً، على الأقل.</t>
  </si>
  <si>
    <t>١-٢-١-٢</t>
  </si>
  <si>
    <t>إنشاء سجل مخاطر الأمن السيبراني الخاص بالأنظمة الحساسة، ومتابعته مرة شهرياً على الأقل.</t>
  </si>
  <si>
    <t>إجراء اختبار التحمل (Stress Testing) للتأكد من سعة المكونات المختلفة.</t>
  </si>
  <si>
    <t>التأكد من تطبيق متطلبات استمرارية الأعمال.</t>
  </si>
  <si>
    <t>١-٣-١-١</t>
  </si>
  <si>
    <t>١-٣-١-٢</t>
  </si>
  <si>
    <t>١-٣-٢-١</t>
  </si>
  <si>
    <t>إجراء مراجعة أمنية للشفرة المصدرية، قبل إطلاقها (Security Source Code Review).</t>
  </si>
  <si>
    <t>تأمين واجهة برمجة التطبيقات (Authenticated API).</t>
  </si>
  <si>
    <t>النقل الآمن والموثوق للتطبيقات من بيئات الاختبار (Testing Environment) إلى بيئات الإنتاج (Production Environment ) مع حذف أي بيانات، أو هويات، أو كلمات مرور، متعلقة ببيئات الاختبار، قبل النقل.</t>
  </si>
  <si>
    <t>١-٣-٢-٢</t>
  </si>
  <si>
    <t>١-٣-٢-٣</t>
  </si>
  <si>
    <t>١-٥-١-١</t>
  </si>
  <si>
    <t>إجراء المسح الأمني (Screening or Vetting) للعاملين على الأنظمة الحساسة.</t>
  </si>
  <si>
    <t>١-٥-١-٢</t>
  </si>
  <si>
    <t>أن يشغل وظائف الدعم، والتطوير التقني، للأنظمة الحساسة؛ مواطنون ذوو كفاءة عالية.</t>
  </si>
  <si>
    <t>٢-١-١-١</t>
  </si>
  <si>
    <t>٢-١-١-٢</t>
  </si>
  <si>
    <t>تحديد ملاك الأصول (Assets Owner) وإشراكهم في دورة حياة إدارة الأصول، التابعة للأنظمة الحساسة.</t>
  </si>
  <si>
    <t>٢-٢-١-١</t>
  </si>
  <si>
    <t>منع الدخول عن بعد من خارج المملكة.</t>
  </si>
  <si>
    <t xml:space="preserve">تقييد الدخول عن بعد من داخل المملكة؛ على أن يتم التأكد عن طريق مركز العمليات الأمنية الخاص بالجهة، عند كل عملية دخول؛ ومراقبة الأنشطة المتعلقة بالدخول عن بعد باستمرار. </t>
  </si>
  <si>
    <t>٢-٢-١-٢</t>
  </si>
  <si>
    <t>التحقق من الهوية متعدد العناصر (Multi-Factor Authentication "MFA") لجميع المستفيدين.</t>
  </si>
  <si>
    <t>٢-٢-١-٣</t>
  </si>
  <si>
    <t>التحقق من الهوية متعدد العناصر (Multi-Factor Authentication "MFA") للمستخدمين ذوي الصلاحيات الهامة، والحساسة؛ وعلى الأنظمة المستخدمة لإدارة الأنظمة الحساسة المذكورة في الضابط ٢-٣-١-٤ ومتابعتها.</t>
  </si>
  <si>
    <t>وضع سياسة آمنة لكلمة المرور ذات معايير عالية، وتطبيقها.</t>
  </si>
  <si>
    <t>٢-٢-١-٥</t>
  </si>
  <si>
    <t>استخدام الطرق والخوارزميات الآمنة لحفظ ومعالجة كلمات المرور مثل: استخدام دوال الاختزال (Hashing Functions).</t>
  </si>
  <si>
    <t>٢-٢-١-٦</t>
  </si>
  <si>
    <t>٢-٢-١-٧</t>
  </si>
  <si>
    <t xml:space="preserve">الإدارة الآمنة لحسابات الخدمات ((Service Account مابين التطبيقات والأنظمة؛ وتعطيل الدخول البشري التفاعلي (Interactive login) من خلالها. </t>
  </si>
  <si>
    <t>٢-٢-١-٨</t>
  </si>
  <si>
    <t>فيما عدا مشرفي قواعد البيانات (Database Administrators)، يمنع الوصول أو التعامل المباشر لأي مستخدم مع قواعد البيانات؛ ويتم ذلك من خلال التطبيقات فقط، وبناءً على الصلاحيات المخوّل بها؛ مع مراعاة تطبيق حلول أمنية تحد، أو تمنع من اطلاع مشرفي قواعد البيانات على البيانات المصنفة (Classified Data).</t>
  </si>
  <si>
    <t>وضع مركز للتعافي من الكوارث للأنظمة الحساسة.</t>
  </si>
  <si>
    <t>إدراج الأنظمة الحساسة؛ ضمن خطط التعافي من الكوارث.</t>
  </si>
  <si>
    <t>إجراء اختبارات دورية؛ للتأكد من فعالية خطط التعافي، من الكوارث للأنظمة الحساسة، مرة واحدة سنوياً؛ على الأقل.</t>
  </si>
  <si>
    <t>٣-١-١-٣</t>
  </si>
  <si>
    <t>توصي الهيئة بإجراء اختبار دوري حي؛ للتعافي من الكوارث (Live DR Test) للأنظمة الحساسة.</t>
  </si>
  <si>
    <t>إجراء المسح الأمني (Screening or Vetting) لشركات خدمات الإسناد، ولموظفي خدمات الإسناد، والخدمات المدارة العاملين على الأنظمة الحساسة.</t>
  </si>
  <si>
    <t>أن تكون خدمات الإسناد، والخدمات المدارة على الأنظمة الحساسة؛ عن طريق شركات، وجهات وطنية؛ وفقًا للمتطلبات التشريعية، والتنظيمية ذات العلاقة.</t>
  </si>
  <si>
    <t xml:space="preserve">أن يكون موقع استضافة الأنظمة الحساسة، أو أي جزء من مكوناتها التقنية، داخل الجهة، أو في خدمات الحوسبة السحابية، المقدمة من قبل جهات حكومية، أو شركات وطنية محققة لضوابط الحوسبة السحابية الصادرة من الهيئة مع مراعاة تصنيف البيانات المستضافة. </t>
  </si>
  <si>
    <t>السماح فقط بقائمة محددة من ملفات التشغيل (Whitelisting) للتطبيقات والبرامج؛ للعمل على الخوادم الخاصة بالأنظمة الحساسة.</t>
  </si>
  <si>
    <t>٢-٣-١-١</t>
  </si>
  <si>
    <t>٢-٣-١-٢</t>
  </si>
  <si>
    <t>تطبيق حزم التحديثات، والإصلاحات الأمنية، مرة واحدة شهرياً على الأقل، للأنظمة الحساسة الخارجية، والمتصلة بالإنترنت؛ وكل ثلاثة أشهر على الأقل، للأنظمة الحساسة الداخلية؛ مع اتباع آليات التغيير المعتمدة لدى الجهة.</t>
  </si>
  <si>
    <t>تشفير أي وصول إشرافي عبر الشبكة (Non-console Administrative Access) لأي من المكونات التقنية للأنظمة الحساسة، باستخدام خوارزميات، وبروتوكولات التشفير الآمنة.</t>
  </si>
  <si>
    <t xml:space="preserve">مراجعة إعدادات الأنظمة الحساسة وتحصيناتها  (Secure Configuration and Hardening) كل ستة أشهر على الأقل. </t>
  </si>
  <si>
    <t>٢-٣-١-٦</t>
  </si>
  <si>
    <t>٢-٣-١-٧</t>
  </si>
  <si>
    <t xml:space="preserve">مراجعة الإعدادات المصنعية (Default Configuration) وتعديلها والتأكد من عدم وجود كلمات مرور ثابتة، وخلفية، وإفتراضية (Hard-Coded, Backdoor and Default Passwords) ما أمكن تطبيقه. </t>
  </si>
  <si>
    <t>٢-٣-١-٨</t>
  </si>
  <si>
    <t>حماية السجلات، والملفات الحساسة للأنظمة، من الوصول غير المصرح به، أو العبث، أو التغيير، أو الحذف غير المشروع.</t>
  </si>
  <si>
    <t>العزل والتقسيم المادي، أو المنطقي، لشبكات الأنظمة الحساسة.</t>
  </si>
  <si>
    <t>مراجعة إعدادات جدار الحماية (Firewall rules) وقوائمه؛ كل ستة أشهر، على الأقل.</t>
  </si>
  <si>
    <t>منع التوصيل المباشر، لأي جهاز بالشبكة المحلية للأنظمة الحساسة؛ إلا بعد الفحص، والتأكد من توافر عناصر الحماية المحققة، للمستويات المقبولة للأنظمة الحساسة.</t>
  </si>
  <si>
    <t>منع الأنظمة الحساسة من الاتصال بالشبكة اللاسلكية.</t>
  </si>
  <si>
    <t>منع الأنظمة الحساسة من الاتصال بالإنترنت في حال أن كانت تقدم خدمة داخلية للجهة؛ ولا توجد هناك حاجة ضرورية جداً، للدخول على الخدمة من خارج الجهة.</t>
  </si>
  <si>
    <t xml:space="preserve">تقديم خدمات الأنظمة الحساسة، من خلال شبكات مستقلة عن الإنترنت، في حال أن كانت خدمات تلك الأنظمة، موجهة لجهات محدودة؛ وليست للأفراد.   </t>
  </si>
  <si>
    <t xml:space="preserve">السماح بقائمة محددة (Whitelisting) فقط، لقوائم جدار الحماية، الخاصة بالأنظمة الحساسة. </t>
  </si>
  <si>
    <t>منع الوصول من الأجهزة المحمولة للأنظمة الحساسة، إلا لفترة مؤقتة فقط؛ وذلك بعد إجراء تقييم المخاطر، وأخذ الموافقات اللازمة من الإدارة المعنية بالأمن السيبراني في الجهة.</t>
  </si>
  <si>
    <t>تشفير أقراص الأجهزة المحمولة، ذات صلاحية الوصول للأنظمة الحساسة، تشفيراً كاملاً (Full Disk Encryption).</t>
  </si>
  <si>
    <t xml:space="preserve">عدم استخدام بيانات الأنظمة الحساسة في غير بيئة الإنتاج (Production Environment) إلا بعد استخدام ضوابط مشددة لحماية تلك البيانات مثل: تقنيات تعتيم البيانات (Data Masking) أو تقنيات مزج البيانات (Data Scrambling).  </t>
  </si>
  <si>
    <t>تصنيف جميع بيانات الأنظمة الحساسة.</t>
  </si>
  <si>
    <t>حماية البيانات المصنفة الخاصة بالأنظمة الحساسة من خلال تقنيات، منع تسريب البيانات (Data Leakage Prevention).</t>
  </si>
  <si>
    <t xml:space="preserve">تحديد مدة الاحتفاظ المطلوبة (Retention Period) لبيانات الأعمال المتعلقة بالأنظمة الحساسة؛ حسب التشريعات ذات العلاقة، ويتم الاحتفاظ بالبيانات المطلوبة فقط، في بيئات الإنتاج للأنظمة الحساسة. </t>
  </si>
  <si>
    <t>منع نقل أي من بيانات بيئة الإنتاج الخاصة بالأنظمة الحساسة إلى أي بيئة أخرى.</t>
  </si>
  <si>
    <t>تشفير جميع بيانات الأنظمة الحساسة؛ أثناء النقل (Data-In-Transit).</t>
  </si>
  <si>
    <t>تشفير جميع بيانات الأنظمة الحساسة؛ أثناء التخزين (Data-At-Rest) على مستوى الملفات، أو قاعدة البيانات، أو على مستوى أعمدة محددة، داخل قاعدة البيانات.</t>
  </si>
  <si>
    <t>استخدام طرق وخوارزميات ومفاتيح وأجهزة تشفير محدثة وآمنة وفقاً لما تصدره الهيئة بهذا الشأن.</t>
  </si>
  <si>
    <t xml:space="preserve">نطاق عمل النسخ الاحتياطي المتصل، وغير المتصل (Online and Offline backup) ليشمل جميع الأنظمة الحساسة. </t>
  </si>
  <si>
    <t xml:space="preserve">عمل النسخ الاحتياطي على فترات زمنية مخطط لها؛ بناءً على تقييم المخاطر للجهة. وتوصي الهيئة بأن يتم عمل النسخ الاحتياطي، للأنظمة الحساسة، بشكل يومي. </t>
  </si>
  <si>
    <t>تأمين الوصول، والتخزين، والنقل لمحتوى النسخ الاحتياطية للأنظمة الحساسة ووسائطها، وحمايتها من الإتلاف، أو التعديل، أو الاطلاع غير المصرح به.</t>
  </si>
  <si>
    <t>استخدام وسائل وأدوات موثوقة لإكتشاف الثغرات.</t>
  </si>
  <si>
    <t>تقييم الثغرات ومعالجتها (بتنصيب حزم التحديثات والإصلاحات) على المكونات التقنية للأنظمة الحساسة، مرة واحدة شهرياً، على الأقل، للأنظمة الحساسة الخارجية، والمتصلة بالإنترنت؛ وكل ثلاثة أشهر على الأقل، للأنظمة الحساسة الداخلية.</t>
  </si>
  <si>
    <t>معالجة فورية للثغرات الحرجة (Critical Vulnerabilities) المكتشفة حديثاً؛ مع اتباع آليات إدارة التغيير، المعتمدة لدى الجهة.</t>
  </si>
  <si>
    <t xml:space="preserve">نطاق عمل اختبار الاختراق، ليشمل جميع المكونات التقنية للأنظمة الحساسة، وجميع الخدمات المقدمة داخلياً وخارجياً. </t>
  </si>
  <si>
    <t xml:space="preserve">عمل اختبار الاختراق من قبل فريق مؤهل. </t>
  </si>
  <si>
    <t>تفعيل سجلات الأحداث (Event logs) الخاصة بالأمن السيبراني؛ على جميع المكونات التقنية للأنظمة الحساسة.</t>
  </si>
  <si>
    <t xml:space="preserve">تفعيل التنبيهات وسجلات الأحداث المتعلقة بإدارة تغييرات الملفات (File Integrity Management) ومراقبتها. </t>
  </si>
  <si>
    <t>مراقبة سجلات الأحداث، الخاصة بالأنظمة الحساسة على مدار الساعة.</t>
  </si>
  <si>
    <t>الاحتفاظ بسجلات الأحداث، الخاصة بالأمن السيبراني، المتعلقة بالأنظمة الحساسة وحمايتها؛ على أن تكون شاملة، ومتضمنة للتفاصيل كاملة (مثل: الوقت، التاريخ، الهوية، النظام المتأثر).</t>
  </si>
  <si>
    <t>الإدارة الآمنة للجلسات (Secure Session Management)، ويشمل موثوقية الجلسات (Authenticity)، وإقفالها (Lockout)، وإنهاء مهلتها (Timeout ).</t>
  </si>
  <si>
    <t>حماية التطبيقات (Application Security)</t>
  </si>
  <si>
    <t>يجب تحديد وتوثيق واعتماد متطلبات الأمن السيبراني لحماية التطبيقات الداخلية الخاصة بالأنظمة الحساسة للجهة من المخاطر السيبرانية.</t>
  </si>
  <si>
    <t>يجب تطبيق متطلبات الأمن السيبراني؛ لحماية التطبيقات الداخلية، الخاصة بالأنظمة الحساسة للجهة.</t>
  </si>
  <si>
    <t>يجب أن تغطي متطلبات الأمن السيبراني؛ لحماية التطبيقات الداخلية، الخاصة بالأنظمة الحساسة للجهة، بحد أدنى، ما يلي:</t>
  </si>
  <si>
    <t xml:space="preserve">استخدام مبدأ المعمارية ذات المستويات المتعددة (Multi-tier Architecture) على أن لا يقل عدد المستويات عن ٣ (3-Tier Architecture). </t>
  </si>
  <si>
    <t>الإدارة الآمنة للجلسات (Secure Session Management)، ويشمل موثوقية الجلسات (Authenticity)، وإقفالها (Lockout)، وإنهاء مهلتها (Timeout).</t>
  </si>
  <si>
    <t>مراجعة متطلبات الأمن السيبراني لحماية التطبيقات الداخلية الخاصة بالأنظمة الحساسة للجهة دورياً.</t>
  </si>
  <si>
    <t xml:space="preserve">حماية تطبيقات الويب (Web Application Security)
</t>
  </si>
  <si>
    <t>١-١-٥-٢</t>
  </si>
  <si>
    <t>٢-١-٥-٢</t>
  </si>
  <si>
    <t>١-١-٤-٢</t>
  </si>
  <si>
    <t>٢-١-٤-٢</t>
  </si>
  <si>
    <t>٣-١-٤-٢</t>
  </si>
  <si>
    <t>٤-١-٤-٢</t>
  </si>
  <si>
    <t>٥-١-٤-٢</t>
  </si>
  <si>
    <t>٦-١-٤-٢</t>
  </si>
  <si>
    <t>٧-١-٤-٢</t>
  </si>
  <si>
    <t>٨-١-٤-٢</t>
  </si>
  <si>
    <t>٩-١-٤-٢</t>
  </si>
  <si>
    <t>١-١-٦-٢</t>
  </si>
  <si>
    <t>٢-١-٦-٢</t>
  </si>
  <si>
    <t>٣-١-٦-٢</t>
  </si>
  <si>
    <t>٤-١-٦-٢</t>
  </si>
  <si>
    <t>٥-١-٦-٢</t>
  </si>
  <si>
    <t>١-١-٧-٢</t>
  </si>
  <si>
    <t>٢-١-٧-٢</t>
  </si>
  <si>
    <t>٣-١-٧-٢</t>
  </si>
  <si>
    <t>١-١-٨-٢</t>
  </si>
  <si>
    <t>٢-١-٨-٢</t>
  </si>
  <si>
    <t>٣-١-٨-٢</t>
  </si>
  <si>
    <t>١-١-٩-٢</t>
  </si>
  <si>
    <t>٢-١-٩-٢</t>
  </si>
  <si>
    <t>٣-١-٩-٢</t>
  </si>
  <si>
    <t>١-١-١٠-٢</t>
  </si>
  <si>
    <t>٢-١-١٠-٢</t>
  </si>
  <si>
    <t>١-١-١١-٢</t>
  </si>
  <si>
    <t>٢-١-١١-٢</t>
  </si>
  <si>
    <t>٣-١-١١-٢</t>
  </si>
  <si>
    <t>٤-١-١١-٢</t>
  </si>
  <si>
    <t>٥-١-١١-٢</t>
  </si>
  <si>
    <t>١-١-١٢-٢</t>
  </si>
  <si>
    <t>٢-١-١٢-٢</t>
  </si>
  <si>
    <t>١-١-١-٣</t>
  </si>
  <si>
    <t>٢-١-١-٣</t>
  </si>
  <si>
    <t>٤-١-١-٣</t>
  </si>
  <si>
    <t>١-١-١-٤</t>
  </si>
  <si>
    <t>٢-١-١-٤</t>
  </si>
  <si>
    <t>١-١-٢-٤</t>
  </si>
  <si>
    <t xml:space="preserve">رقم الضابط   </t>
  </si>
  <si>
    <t xml:space="preserve">المكون الفرعي </t>
  </si>
  <si>
    <t>المكون الأساسي</t>
  </si>
  <si>
    <t>الأمن السيبراني المتعلق بالأطراف الخارجية 
(Third-Party Cybersecurity)</t>
  </si>
  <si>
    <t>اسم النظام</t>
  </si>
  <si>
    <t>نوع الضابط</t>
  </si>
  <si>
    <t>أساسي</t>
  </si>
  <si>
    <t>فرعي</t>
  </si>
  <si>
    <t>نص الضابط</t>
  </si>
  <si>
    <t>لاينطبق - Not Applicable</t>
  </si>
  <si>
    <t>الرقم</t>
  </si>
  <si>
    <t xml:space="preserve">اسم النظام </t>
  </si>
  <si>
    <t>الملاحظات</t>
  </si>
  <si>
    <t>-</t>
  </si>
  <si>
    <t>معلومات أساسية عن الأنظمة</t>
  </si>
  <si>
    <t>حالة الالتزام بالضوابط - نظام ١</t>
  </si>
  <si>
    <t>حالة الالتزام بالضوابط - نظام ٢</t>
  </si>
  <si>
    <t>حالة الالتزام بالضوابط - نظام ٣</t>
  </si>
  <si>
    <t>حالة الالتزام بالضوابط - نظام ٤</t>
  </si>
  <si>
    <t>حالة الالتزام بالضوابط - نظام ٥</t>
  </si>
  <si>
    <t>تطبيق معايير أمن التطبيقات وحمايتها (OWASP Top Ten) في حدها الأدنى.</t>
  </si>
  <si>
    <t>تأمين الوصول، والتخزين، والتوثيق للشفرة المصدرية (Source Code) وإصداراتها.</t>
  </si>
  <si>
    <t>حماية الخوادم الخاصة بالأنظمة الحساسة بتقنيات حماية الأجهزة الطرفية(End-point Protection) المعتمدة لدى الجهة.</t>
  </si>
  <si>
    <t>تخصيص أجهزة حاسب  (Workstations) للعاملين في الوظائف التقنية، ذات الصلاحيات الهامة والحساسة؛ على أن تكون معزولة في شبكة خاصة، لإدارة الأنظمة (Management Network) وعلى أن لا ترتبط بأي شبكة، أو خدمة أخرى (مثل: خدمة البريد الإلكتروني، الإنترنت).</t>
  </si>
  <si>
    <t>الحماية من التهديدات المتقدمة المستمرة على مستوى الشبكة (Network APT).</t>
  </si>
  <si>
    <t>الحماية من هجمات تعطيل الشبكات ("Distrbuted Denial of Service Attack "DDoS) للحد من المخاطر الناتجة عن هجمات تعطيل الشبكات.</t>
  </si>
  <si>
    <t>مراقبة سلوك المستخدم ("User Behavior Analytics "UBA) وتحليله.</t>
  </si>
  <si>
    <t xml:space="preserve">عند تعبئة حالة الالتزام للضوابط الأساسية التي يندرج تحتها ضوابط فرعية، فيجب وجود وثيقة معتمدة تنص على كل ضابط من الضوابط الفرعية بالإضافة إلى تطبيقه.
</t>
  </si>
  <si>
    <t>فئة النظام</t>
  </si>
  <si>
    <t>وصف مختصر عن طبيعة عمل النظام</t>
  </si>
  <si>
    <r>
      <t>بالإضافة للضوابط ضمن المكون الفرعي</t>
    </r>
    <r>
      <rPr>
        <sz val="11"/>
        <color rgb="FF00B9AD"/>
        <rFont val="DIN NEXT™ ARABIC REGULAR"/>
        <family val="2"/>
      </rPr>
      <t xml:space="preserve"> ١-٥</t>
    </r>
    <r>
      <rPr>
        <sz val="11"/>
        <color theme="1"/>
        <rFont val="DIN NEXT™ ARABIC REGULAR"/>
        <family val="2"/>
      </rPr>
      <t xml:space="preserve"> في الضوابط الأساسية للأمن السيبراني، يجب أن تشمل منهجية إدارة مخاطر الأمن السيبراني بحد أدنى ما يأتي:</t>
    </r>
  </si>
  <si>
    <r>
      <t>بالإضافة للضوابط الفرعية ضمن الضابط</t>
    </r>
    <r>
      <rPr>
        <sz val="11"/>
        <color rgb="FF00B9AD"/>
        <rFont val="DIN NEXT™ ARABIC REGULAR"/>
        <family val="2"/>
      </rPr>
      <t xml:space="preserve"> ١-٦-٢</t>
    </r>
    <r>
      <rPr>
        <sz val="11"/>
        <color theme="1"/>
        <rFont val="DIN NEXT™ ARABIC REGULAR"/>
        <family val="2"/>
      </rPr>
      <t xml:space="preserve"> في الضوابط الأساسية للأمن السيبراني، يجب أن تغطي متطلبات الأمن السيبراني، لإدارة المشاريع والتغييرات على الأصول المعلوماتية والتقنية للأنظمة الحساسة في جهة، بحد أدنى؛ ما يلي:</t>
    </r>
  </si>
  <si>
    <r>
      <t xml:space="preserve">بالإضافة للضوابط الفرعية ضمن الضابط </t>
    </r>
    <r>
      <rPr>
        <sz val="11"/>
        <color rgb="FF00B9AD"/>
        <rFont val="DIN NEXT™ ARABIC REGULAR"/>
        <family val="2"/>
      </rPr>
      <t>١-٦-٣</t>
    </r>
    <r>
      <rPr>
        <sz val="11"/>
        <color theme="1"/>
        <rFont val="DIN NEXT™ ARABIC REGULAR"/>
        <family val="2"/>
      </rPr>
      <t xml:space="preserve"> في الضوابط الأساسية للأمن السيبراني، يجب أن تغطي متطلبات الأمن السيبراني، لمشاريع تطوير التطبيقات، والبرمجيات الخاصة بالأنظمة الحساسة للجهة، بحد أدنى؛ ما يلي:</t>
    </r>
  </si>
  <si>
    <r>
      <t>رجوعاً للضابط</t>
    </r>
    <r>
      <rPr>
        <sz val="11"/>
        <color rgb="FF00B9AD"/>
        <rFont val="DIN NEXT™ ARABIC REGULAR"/>
        <family val="2"/>
      </rPr>
      <t xml:space="preserve"> ١-٨-١</t>
    </r>
    <r>
      <rPr>
        <sz val="11"/>
        <color theme="1"/>
        <rFont val="DIN NEXT™ ARABIC REGULAR"/>
        <family val="2"/>
      </rPr>
      <t xml:space="preserve"> في الضوابط الأساسية للأمن السيبراني، فإنه يجب على الإدارة المعنية بالأمن السيبراني؛ مراجعة تطبيق ضوابط الأمن السيبراني للأنظمة الحساسة، مرة واحدة سنوياً؛ على الأقل. </t>
    </r>
  </si>
  <si>
    <r>
      <t xml:space="preserve">رجوعاً للضابط </t>
    </r>
    <r>
      <rPr>
        <sz val="11"/>
        <color rgb="FF00B9AD"/>
        <rFont val="DIN NEXT™ ARABIC REGULAR"/>
        <family val="2"/>
      </rPr>
      <t>١-٨-٢</t>
    </r>
    <r>
      <rPr>
        <sz val="11"/>
        <color theme="1"/>
        <rFont val="DIN NEXT™ ARABIC REGULAR"/>
        <family val="2"/>
      </rPr>
      <t xml:space="preserve"> في الضوابط الأساسية للأمن السيبراني، يجب أن تتم مراجعة تطبيق ضوابط الأمن السيبراني للأنظمة الحساسة؛ من قبل أطراف مستقلة عن الإدارة المعنية بالأمن السيبراني من داخل الجهة، مرة واحدة؛ كل ثلاث سنوات على الأقل.</t>
    </r>
  </si>
  <si>
    <r>
      <t xml:space="preserve">بالإضافة للضوابط الفرعية ضمن الضابط </t>
    </r>
    <r>
      <rPr>
        <sz val="11"/>
        <color rgb="FF00B9AD"/>
        <rFont val="DIN NEXT™ ARABIC REGULAR"/>
        <family val="2"/>
      </rPr>
      <t xml:space="preserve">١-٩-٣ </t>
    </r>
    <r>
      <rPr>
        <sz val="11"/>
        <color theme="1"/>
        <rFont val="DIN NEXT™ ARABIC REGULAR"/>
        <family val="2"/>
      </rPr>
      <t>في الضوابط الأساسية للأمن السيبراني، فإنه يجب أن تغطي متطلبات الأمن السيبراني، قبل بدء علاقة العاملين المهنية بالجهة، بحد أدنى؛ ما يلي:</t>
    </r>
  </si>
  <si>
    <r>
      <t xml:space="preserve">بالإضافة للضوابط ضمن المكون الفرعي </t>
    </r>
    <r>
      <rPr>
        <sz val="11"/>
        <color rgb="FF00B9AD"/>
        <rFont val="DIN NEXT™ ARABIC REGULAR"/>
        <family val="2"/>
      </rPr>
      <t>٢-١</t>
    </r>
    <r>
      <rPr>
        <sz val="11"/>
        <color theme="1"/>
        <rFont val="DIN NEXT™ ARABIC REGULAR"/>
        <family val="2"/>
      </rPr>
      <t xml:space="preserve"> في الضوابط الأساسية للأمن السيبراني، يجب أن تشمل متطلبات الأمن السيبراني لإدارة الأصول المعلوماتية والتقنية، بحد أدنى؛ مايلي:</t>
    </r>
  </si>
  <si>
    <r>
      <t>الاحتفاظ بقائمة محدثة سنوياً، لجميع الأصول التابعة للأنظمة الحساسة.</t>
    </r>
    <r>
      <rPr>
        <sz val="11"/>
        <color theme="1"/>
        <rFont val="DIN NEXT™ ARABIC REGULAR"/>
        <family val="2"/>
      </rPr>
      <t xml:space="preserve">  </t>
    </r>
  </si>
  <si>
    <r>
      <t>بالإضافة للضوابط الفرعية ضمن الضابط</t>
    </r>
    <r>
      <rPr>
        <sz val="11"/>
        <color rgb="FF00B9AD"/>
        <rFont val="DIN NEXT™ ARABIC REGULAR"/>
        <family val="2"/>
      </rPr>
      <t xml:space="preserve"> ٢-٢-٣</t>
    </r>
    <r>
      <rPr>
        <sz val="11"/>
        <color theme="1"/>
        <rFont val="DIN NEXT™ ARABIC REGULAR"/>
        <family val="2"/>
      </rPr>
      <t xml:space="preserve"> في الضوابط الأساسية للأمن السيبراني، يجب أن تغطي متطلبات الأمن السيبراني المتعلقة بإدارة هويات الدخول، والصلاحيات للأنظمة الحساسة في الجهة، بحد أدنى؛ ما يلي: </t>
    </r>
  </si>
  <si>
    <r>
      <t xml:space="preserve">رجوعاً للضابط </t>
    </r>
    <r>
      <rPr>
        <sz val="11"/>
        <color rgb="FF00B9AD"/>
        <rFont val="DIN NEXT™ ARABIC REGULAR"/>
        <family val="2"/>
      </rPr>
      <t>٢-٢-٣-٥</t>
    </r>
    <r>
      <rPr>
        <sz val="11"/>
        <color theme="1"/>
        <rFont val="DIN NEXT™ ARABIC REGULAR"/>
        <family val="2"/>
      </rPr>
      <t xml:space="preserve"> في الضوابط الأساسية للأمن السيبراني، يجب مراجعة هويات الدخول على الأنظمة الحساسة، مرة واحدة، كل ثلاثة أشهر، على الأقل.</t>
    </r>
  </si>
  <si>
    <r>
      <t>بالإضافة للضوابط الفرعية ضمن الضابط</t>
    </r>
    <r>
      <rPr>
        <sz val="11"/>
        <color rgb="FF00B9AD"/>
        <rFont val="DIN NEXT™ ARABIC REGULAR"/>
        <family val="2"/>
      </rPr>
      <t xml:space="preserve"> ٢-٣-٣ </t>
    </r>
    <r>
      <rPr>
        <sz val="11"/>
        <color theme="1"/>
        <rFont val="DIN NEXT™ ARABIC REGULAR"/>
        <family val="2"/>
      </rPr>
      <t>في الضوابط الأساسية للأمن السيبراني، يجب أن تغطي متطلبات الأمن السيبراني لحماية الأنظمة الحساسة، وأجهزة معالجة المعلومات الخاصة بها، بحد أدنى؛ ما يلي:</t>
    </r>
  </si>
  <si>
    <r>
      <t>بالإضافة للضوابط الفرعية ضمن الضابط</t>
    </r>
    <r>
      <rPr>
        <sz val="11"/>
        <color rgb="FF00B9AD"/>
        <rFont val="DIN NEXT™ ARABIC REGULAR"/>
        <family val="2"/>
      </rPr>
      <t xml:space="preserve"> ٢-٥-٣</t>
    </r>
    <r>
      <rPr>
        <sz val="11"/>
        <color theme="1"/>
        <rFont val="DIN NEXT™ ARABIC REGULAR"/>
        <family val="2"/>
      </rPr>
      <t xml:space="preserve"> في الضوابط الأساسية للأمن السيبراني، يجب أن تغطي متطلبات الأمن السيبراني لإدارة أمن شبكات الأنظمة الحساسة للجهة بحد أدنى ما يلي:</t>
    </r>
  </si>
  <si>
    <r>
      <t xml:space="preserve">بالإضافة للضوابط الفرعية ضمن الضابط </t>
    </r>
    <r>
      <rPr>
        <sz val="11"/>
        <color rgb="FF00B9AD"/>
        <rFont val="DIN NEXT™ ARABIC REGULAR"/>
        <family val="2"/>
      </rPr>
      <t>٢-٦-٣</t>
    </r>
    <r>
      <rPr>
        <sz val="11"/>
        <color theme="1"/>
        <rFont val="DIN NEXT™ ARABIC REGULAR"/>
        <family val="2"/>
      </rPr>
      <t xml:space="preserve"> في الضوابط الأساسية للأمن السيبراني، يجب أن تغطي متطلبات الأمن السيبراني، الخاصة بأمن الأجهزة المحمولة، وأجهزة (BYOD) للجهة، بحد أدنى؛ ما يلي:</t>
    </r>
  </si>
  <si>
    <r>
      <t>بالإضافة للضوابط الفرعية ضمن الضابط</t>
    </r>
    <r>
      <rPr>
        <sz val="11"/>
        <color rgb="FF00B9AD"/>
        <rFont val="DIN NEXT™ ARABIC REGULAR"/>
        <family val="2"/>
      </rPr>
      <t xml:space="preserve"> ٢-٧-٣</t>
    </r>
    <r>
      <rPr>
        <sz val="11"/>
        <color theme="1"/>
        <rFont val="DIN NEXT™ ARABIC REGULAR"/>
        <family val="2"/>
      </rPr>
      <t xml:space="preserve"> في الضوابط الأساسية للأمن السيبراني، يجب أن تغطي متطلبات الأمن السيبراني لحماية البيانات والمعلومات؛ بحد أدنى، ما يلي: </t>
    </r>
  </si>
  <si>
    <r>
      <t>بالإضافة للضوابط الفرعية ضمن الضابط</t>
    </r>
    <r>
      <rPr>
        <sz val="11"/>
        <color rgb="FF00B9AD"/>
        <rFont val="DIN NEXT™ ARABIC REGULAR"/>
        <family val="2"/>
      </rPr>
      <t xml:space="preserve"> ٢-٨-٣</t>
    </r>
    <r>
      <rPr>
        <sz val="11"/>
        <color theme="1"/>
        <rFont val="DIN NEXT™ ARABIC REGULAR"/>
        <family val="2"/>
      </rPr>
      <t xml:space="preserve"> في الضوابط الأساسية للأمن السيبراني، يجب أن تغطي متطلبات الأمن السيبراني للتشفير، بحد أدنى، ما يلي: </t>
    </r>
  </si>
  <si>
    <r>
      <t xml:space="preserve">بالإضافة للضوابط الفرعية ضمن الضابط </t>
    </r>
    <r>
      <rPr>
        <sz val="11"/>
        <color rgb="FF00B9AD"/>
        <rFont val="DIN NEXT™ ARABIC REGULAR"/>
        <family val="2"/>
      </rPr>
      <t xml:space="preserve">٢-٩-٣ </t>
    </r>
    <r>
      <rPr>
        <sz val="11"/>
        <color theme="1"/>
        <rFont val="DIN NEXT™ ARABIC REGULAR"/>
        <family val="2"/>
      </rPr>
      <t xml:space="preserve">في الضوابط الأساسية للأمن السيبراني، يجب أن تغطي متطلبات الأمن السيبراني لإدارة النسخ الاحتياطية، بحد أدنى؛ ما يلي: </t>
    </r>
  </si>
  <si>
    <r>
      <t>رجوعاً للضابط</t>
    </r>
    <r>
      <rPr>
        <sz val="11"/>
        <color rgb="FF00B9AD"/>
        <rFont val="DIN NEXT™ ARABIC REGULAR"/>
        <family val="2"/>
      </rPr>
      <t xml:space="preserve"> ٢-٩-٣-٣ </t>
    </r>
    <r>
      <rPr>
        <sz val="11"/>
        <color theme="1"/>
        <rFont val="DIN NEXT™ ARABIC REGULAR"/>
        <family val="2"/>
      </rPr>
      <t>في الضوابط الأساسية للأمن السيبراني، يجب إجراء فحص دوري؛ كل ثلاثة أشهر على الأقل، لتحديد مدى فعالية استعادة النسخ الاحتياطية، الخاصة بالأنظمة الحساسة.</t>
    </r>
  </si>
  <si>
    <r>
      <t>بالإضافة للضوابط الفرعية ضمن الضابط</t>
    </r>
    <r>
      <rPr>
        <sz val="11"/>
        <color rgb="FF00B9AD"/>
        <rFont val="DIN NEXT™ ARABIC REGULAR"/>
        <family val="2"/>
      </rPr>
      <t xml:space="preserve"> ٢-١٠-٣ </t>
    </r>
    <r>
      <rPr>
        <sz val="11"/>
        <color theme="1"/>
        <rFont val="DIN NEXT™ ARABIC REGULAR"/>
        <family val="2"/>
      </rPr>
      <t xml:space="preserve">في الضوابط الأساسية للأمن السيبراني، يجب أن تغطي متطلبات الأمن السيبراني لإدارة الثغرات للأنظمة الحساسة، بحد أدنى، ما يلي: </t>
    </r>
  </si>
  <si>
    <r>
      <t>رجوعاً للضابط</t>
    </r>
    <r>
      <rPr>
        <sz val="11"/>
        <color rgb="FF00B9AD"/>
        <rFont val="DIN NEXT™ ARABIC REGULAR"/>
        <family val="2"/>
      </rPr>
      <t xml:space="preserve"> ٢-١٠-٣-١</t>
    </r>
    <r>
      <rPr>
        <sz val="11"/>
        <color theme="1"/>
        <rFont val="DIN NEXT™ ARABIC REGULAR"/>
        <family val="2"/>
      </rPr>
      <t xml:space="preserve"> في الضوابط الأساسية للأمن السيبراني، يجب فحص الثغرات واكتشافها على المكونات التقنية، للأنظمة الحساسة، مرة واحدة شهرياً؛ على الأقل.</t>
    </r>
  </si>
  <si>
    <r>
      <t>بالإضافة للضوابط الفرعية ضمن الضابط</t>
    </r>
    <r>
      <rPr>
        <sz val="11"/>
        <color rgb="FF00B9AD"/>
        <rFont val="DIN NEXT™ ARABIC REGULAR"/>
        <family val="2"/>
      </rPr>
      <t xml:space="preserve"> ٢-١١-٣ </t>
    </r>
    <r>
      <rPr>
        <sz val="11"/>
        <color theme="1"/>
        <rFont val="DIN NEXT™ ARABIC REGULAR"/>
        <family val="2"/>
      </rPr>
      <t xml:space="preserve">في الضوابط الأساسية للأمن السيبراني، يجب أن تغطي متطلبات الأمن السيبراني لاختبار الاختراق للأنظمة الحساسة، بحد أدنى؛ ما يلي: </t>
    </r>
  </si>
  <si>
    <r>
      <t>رجوعاً للضابط</t>
    </r>
    <r>
      <rPr>
        <sz val="11"/>
        <color rgb="FF00B9AD"/>
        <rFont val="DIN NEXT™ ARABIC REGULAR"/>
        <family val="2"/>
      </rPr>
      <t xml:space="preserve"> ٢-١١-٣-٢ </t>
    </r>
    <r>
      <rPr>
        <sz val="11"/>
        <color theme="1"/>
        <rFont val="DIN NEXT™ ARABIC REGULAR"/>
        <family val="2"/>
      </rPr>
      <t xml:space="preserve">في الضوابط الأساسية للأمن السيبراني، يجب عمل اختبار الاختراق على الأنظمة الحساسة، كل ستة أشهر؛ على الأقل. </t>
    </r>
  </si>
  <si>
    <r>
      <t xml:space="preserve">بالإضافة للضوابط الفرعية ضمن الضابط </t>
    </r>
    <r>
      <rPr>
        <sz val="11"/>
        <color rgb="FF00B9AD"/>
        <rFont val="DIN NEXT™ ARABIC REGULAR"/>
        <family val="2"/>
      </rPr>
      <t>٢-١٢-٣</t>
    </r>
    <r>
      <rPr>
        <sz val="11"/>
        <color theme="1"/>
        <rFont val="DIN NEXT™ ARABIC REGULAR"/>
        <family val="2"/>
      </rPr>
      <t xml:space="preserve"> في الضوابط الأساسية للأمن السيبراني، يجب أن تغطي متطلبات إدارة سجلات الأحداث، ومراقبة الأمن السيبراني للأنظمة الحساسة، بحد أدنى؛ ما يلي:</t>
    </r>
  </si>
  <si>
    <r>
      <t>رجوعاً للضابط</t>
    </r>
    <r>
      <rPr>
        <sz val="11"/>
        <color rgb="FF00B9AD"/>
        <rFont val="DIN NEXT™ ARABIC REGULAR"/>
        <family val="2"/>
      </rPr>
      <t xml:space="preserve"> ٢-١٢-٣-٥</t>
    </r>
    <r>
      <rPr>
        <sz val="11"/>
        <color theme="1"/>
        <rFont val="DIN NEXT™ ARABIC REGULAR"/>
        <family val="2"/>
      </rPr>
      <t xml:space="preserve"> في الضوابط الأساسية للأمن السيبراني، يجب أن لا تقل مدة الاحتفاظ بسجلات الأحداث الخاصة بالأمن السيبراني، على الأنظمة الحساسة عن ١٨ شهراً؛ حسب المتطلبات التشريعية، والتنظيمية، ذات العلاقة.</t>
    </r>
  </si>
  <si>
    <r>
      <t xml:space="preserve">بالإضافة للضوابط الفرعية ضمن الضابط </t>
    </r>
    <r>
      <rPr>
        <sz val="11"/>
        <color rgb="FF00B9AD"/>
        <rFont val="DIN NEXT™ ARABIC REGULAR"/>
        <family val="2"/>
      </rPr>
      <t>٢-١٥-٣</t>
    </r>
    <r>
      <rPr>
        <sz val="11"/>
        <color theme="1"/>
        <rFont val="DIN NEXT™ ARABIC REGULAR"/>
        <family val="2"/>
      </rPr>
      <t xml:space="preserve"> في الضوابط الأساسية للأمن السيبراني، يجب أن تغطي متطلبات الأمن السيبراني، لحماية تطبيقات الويب الخارجية للأنظمة الحساسة للجهة، بحد أدنى؛ ما يلي:</t>
    </r>
  </si>
  <si>
    <r>
      <t>رجوعاً للضابط</t>
    </r>
    <r>
      <rPr>
        <sz val="11"/>
        <color rgb="FF00B9AD"/>
        <rFont val="DIN NEXT™ ARABIC REGULAR"/>
        <family val="2"/>
      </rPr>
      <t xml:space="preserve"> ٢-١٥-٣-٢ </t>
    </r>
    <r>
      <rPr>
        <sz val="11"/>
        <color theme="1"/>
        <rFont val="DIN NEXT™ ARABIC REGULAR"/>
        <family val="2"/>
      </rPr>
      <t>في الضوابط الأساسية للأمن السيبراني، يجب استخدام مبدأ المعمارية ذات المستويات المتعددة (Multi-tier Architecture) على أن لا يقل عدد المستويات عن ٣ (3-Tier Architecture).</t>
    </r>
  </si>
  <si>
    <r>
      <t xml:space="preserve">بالإضافة للضوابط الفرعية ضمن الضابط </t>
    </r>
    <r>
      <rPr>
        <sz val="11"/>
        <color rgb="FF00B9AD"/>
        <rFont val="DIN NEXT™ ARABIC REGULAR"/>
        <family val="2"/>
      </rPr>
      <t>٣-١-٣</t>
    </r>
    <r>
      <rPr>
        <sz val="11"/>
        <color theme="1"/>
        <rFont val="DIN NEXT™ ARABIC REGULAR"/>
        <family val="2"/>
      </rPr>
      <t xml:space="preserve"> في الضوابط الأساسية للأمن السيبراني، يجب أن تغطي إدارة استمرارية الأعمال في الجهة، بحد أدنى؛ ما يلي:</t>
    </r>
  </si>
  <si>
    <r>
      <t xml:space="preserve">بالإضافة للضوابط ضمن المكون الفرعي </t>
    </r>
    <r>
      <rPr>
        <sz val="11"/>
        <color rgb="FF00B9AD"/>
        <rFont val="DIN NEXT™ ARABIC REGULAR"/>
        <family val="2"/>
      </rPr>
      <t>٤-١</t>
    </r>
    <r>
      <rPr>
        <sz val="11"/>
        <color theme="1"/>
        <rFont val="DIN NEXT™ ARABIC REGULAR"/>
        <family val="2"/>
      </rPr>
      <t xml:space="preserve"> في الضوابط الأساسية للأمن السيبراني، يجب أن تغطي متطلبات الأمن السيبراني، المتعلقة بالأطراف الخارجية، بحد أدنى؛ ما يلي:  </t>
    </r>
  </si>
  <si>
    <r>
      <t xml:space="preserve">بالإضافة للضوابط الفرعية ضمن الضابط </t>
    </r>
    <r>
      <rPr>
        <sz val="11"/>
        <color rgb="FF00B9AD"/>
        <rFont val="DIN NEXT™ ARABIC REGULAR"/>
        <family val="2"/>
      </rPr>
      <t>٤-٢-٣</t>
    </r>
    <r>
      <rPr>
        <sz val="11"/>
        <color theme="1"/>
        <rFont val="DIN NEXT™ ARABIC REGULAR"/>
        <family val="2"/>
      </rPr>
      <t xml:space="preserve"> في الضوابط الأساسية للأمن السيراني، يجب أن تغطي متطلبات الأمن السيبراني الخاصة باستخدام خدمات الحوسبة السحابية والاستضافة، بحد أدنى؛ ما يلي: </t>
    </r>
  </si>
  <si>
    <r>
      <t>الإنتقال إلى القسم الخاص بـ (</t>
    </r>
    <r>
      <rPr>
        <b/>
        <sz val="10"/>
        <color theme="1"/>
        <rFont val="DIN NEXT™ ARABIC REGULAR"/>
        <family val="2"/>
      </rPr>
      <t>شعار الجهة</t>
    </r>
    <r>
      <rPr>
        <sz val="10"/>
        <color theme="1"/>
        <rFont val="DIN NEXT™ ARABIC REGULAR"/>
        <family val="2"/>
      </rPr>
      <t>) ومن ثم إضافة شعار الجهة حسب المقاس المحدد لذلك.</t>
    </r>
  </si>
  <si>
    <r>
      <t>البدء بتعبئة المعلومات الأساسية عن الجهة حسب ماهو محدد في القسم الخاص بـ (</t>
    </r>
    <r>
      <rPr>
        <b/>
        <sz val="10"/>
        <color theme="1"/>
        <rFont val="DIN NEXT™ ARABIC REGULAR"/>
        <family val="2"/>
      </rPr>
      <t>معلومات أساسية عن الجهة</t>
    </r>
    <r>
      <rPr>
        <sz val="10"/>
        <color theme="1"/>
        <rFont val="DIN NEXT™ ARABIC REGULAR"/>
        <family val="2"/>
      </rPr>
      <t>)، حيث يجب تعبئة جميع الحقول المطلوبة.</t>
    </r>
  </si>
  <si>
    <r>
      <t>في حالة الضابط (                                                                                    )، فيجب على الجهة تقديم معلومات إضافية في خانة (</t>
    </r>
    <r>
      <rPr>
        <b/>
        <sz val="9"/>
        <color theme="1"/>
        <rFont val="DIN NEXT™ ARABIC REGULAR"/>
        <family val="2"/>
      </rPr>
      <t>إجراءات التصحيح</t>
    </r>
    <r>
      <rPr>
        <sz val="9"/>
        <color theme="1"/>
        <rFont val="DIN NEXT™ ARABIC REGULAR"/>
        <family val="2"/>
      </rPr>
      <t>) لتوضيح الإجراءات التي سوف تقوم الجهة بتطبيقها لتصحيح حالة الالتزام خلال مدة زمنية محددة يتم ذكرها في خانة (</t>
    </r>
    <r>
      <rPr>
        <b/>
        <sz val="9"/>
        <color theme="1"/>
        <rFont val="DIN NEXT™ ARABIC REGULAR"/>
        <family val="2"/>
      </rPr>
      <t>تاريخ الالتزام المتوقع "اليوم/الشهر/السنة"</t>
    </r>
    <r>
      <rPr>
        <sz val="9"/>
        <color theme="1"/>
        <rFont val="DIN NEXT™ ARABIC REGULAR"/>
        <family val="2"/>
      </rPr>
      <t xml:space="preserve">). </t>
    </r>
  </si>
  <si>
    <r>
      <t>في حالة الضابط (                                                                                    )، فيجب على الجهة تقديم معلومات إضافية في خانة (</t>
    </r>
    <r>
      <rPr>
        <b/>
        <sz val="9"/>
        <color theme="1"/>
        <rFont val="DIN NEXT™ ARABIC REGULAR"/>
        <family val="2"/>
      </rPr>
      <t>ملاحظات</t>
    </r>
    <r>
      <rPr>
        <sz val="9"/>
        <color theme="1"/>
        <rFont val="DIN NEXT™ ARABIC REGULAR"/>
        <family val="2"/>
      </rPr>
      <t xml:space="preserve">) لتوضيح الأدلة (Evidences) على تطبيق الضابط والالتزام بمتطلباته، مع العمل على تجهيز هذه الأدلة وذلك لأعمال التدقيق من قبل الهيئة الوطنية للأمن السيبراني بحيث تكون معلومات الأدلة منظمة وموزعة في مجلدات/ملفات "إلكترونية أو ورقية" بناءً على رقم الضابط الأساسي والفرعي. </t>
    </r>
  </si>
  <si>
    <t xml:space="preserve">الإنتقال إلى القسم الخاص بقياس مدى التزام الجهة بتطبيق ضوابط الأمن السيبراني للأنظمة الحساسة (CSCC - 1 : 2019) لكل نظام من الأنظمة الحساسة حسب التسلسل التالي:
 </t>
  </si>
  <si>
    <t>ز</t>
  </si>
  <si>
    <t xml:space="preserve">Not Applicable -  لا ينطبق </t>
  </si>
  <si>
    <t>Not Applicable -  لا ينطبق</t>
  </si>
  <si>
    <t>المستوى العام للالتزام</t>
  </si>
  <si>
    <t>رقم النظام</t>
  </si>
  <si>
    <t xml:space="preserve">رقم النظام </t>
  </si>
  <si>
    <t>System_Category</t>
  </si>
  <si>
    <t>خدمة إلكترونية (eService)</t>
  </si>
  <si>
    <t>تطبيق إلكتروني لأجهزة ذكية (Smartphone Application)</t>
  </si>
  <si>
    <t>نظام تقني إلكتروني (IT System)</t>
  </si>
  <si>
    <t>نظام تقني تشغيلي / صناعي (OT System)</t>
  </si>
  <si>
    <t>شبكة تقنية معلومات (IT Network)</t>
  </si>
  <si>
    <t>شبكة اتصالات هاتفية (Landline Network)</t>
  </si>
  <si>
    <t>شبكة اتصالات هاتفية متنقلة (Mobile Network)</t>
  </si>
  <si>
    <t>شبكة تقنية تشغيلية / صناعية (OT Network)</t>
  </si>
  <si>
    <t>غير ذلك (Other) : حدد فئة النظام؟</t>
  </si>
  <si>
    <t xml:space="preserve"> </t>
  </si>
  <si>
    <t>ملخص نتائج التقييم والالتزام</t>
  </si>
  <si>
    <r>
      <t>بعد الإنتهاء من تقييم وقياس الالتزام بالضوابط لجميع الأنظمة، فيمكن الاطلاع على ملخص النتائج في القسم الخاص بــ (</t>
    </r>
    <r>
      <rPr>
        <b/>
        <sz val="10"/>
        <color theme="1"/>
        <rFont val="DIN NEXT™ ARABIC REGULAR"/>
        <family val="2"/>
      </rPr>
      <t>ملخص نتائج التقييم والالتزام</t>
    </r>
    <r>
      <rPr>
        <sz val="10"/>
        <color theme="1"/>
        <rFont val="DIN NEXT™ ARABIC REGULAR"/>
        <family val="2"/>
      </rPr>
      <t>) ضمن هذه الأداة.</t>
    </r>
  </si>
  <si>
    <t>التصنيف:</t>
  </si>
  <si>
    <t>إشارة المشاركة:</t>
  </si>
  <si>
    <t xml:space="preserve">إشارة المشاركة: </t>
  </si>
  <si>
    <t>v</t>
  </si>
  <si>
    <t xml:space="preserve">عند تعبئة حالة الالتزام للضوابط (١-١-١، ١-٢-١-٢، ٤-١-١-٢ ) والتي تعد على مستوى الجهة، فيتم تعبئة معلومات الالتزام بها (مستوى الالتزام، الملاحظات، إجراءات التصحيح، التاريخ المتوقع للالتزام)  في النظام الأول وتنعكس المعلومات تلقائيًا لبقية الأنظمة.
</t>
  </si>
  <si>
    <r>
      <t>الإنتقال إلى القسم الخاص بـ (</t>
    </r>
    <r>
      <rPr>
        <b/>
        <sz val="10"/>
        <color theme="1"/>
        <rFont val="DIN NEXT™ ARABIC REGULAR"/>
        <family val="2"/>
      </rPr>
      <t>معلومات أساسية عن الأنظمة</t>
    </r>
    <r>
      <rPr>
        <sz val="10"/>
        <color theme="1"/>
        <rFont val="DIN NEXT™ ARABIC REGULAR"/>
        <family val="2"/>
      </rPr>
      <t>)، وتعبئة جميع الحقول المطلوبة. كما يجب التأكد من تعبئة اسم النظام قبل البدء بتعبئة حالة الالتزام الخاصة به.</t>
    </r>
  </si>
  <si>
    <t>يتم تقييم وقياس مستوى الالتزام لكل ضابط من ضوابط الأمن السيبراني للأنظمة الحساسة (CSCC - 1 : 2019) ضمن كل مكون فرعي يندرج تحت المكونات الأساسية، بحيث يتم اتباع الخطوات التالية:</t>
  </si>
  <si>
    <t>١- حوكمة الأمن السيبراني  (Cybersecurity Governance)</t>
  </si>
  <si>
    <t>الموجّه
(Router)</t>
  </si>
  <si>
    <t>المبدلات
(Switches)</t>
  </si>
  <si>
    <t>البوابات
(Gateway)</t>
  </si>
  <si>
    <t>جدار الحماية 
(Firewall)</t>
  </si>
  <si>
    <t>أجهزة كشف التسلل ومنعه
(IPS/IDS)</t>
  </si>
  <si>
    <t>أجهزة الحماية من التهديدات المتقدمة المستمرة (APT)</t>
  </si>
  <si>
    <t>قواعد البيانات (Database)</t>
  </si>
  <si>
    <t>وحدات الحفظ والتخزين
(Storage Assets)</t>
  </si>
  <si>
    <t>برمجيات التكامل الوسيطة (Middleware)</t>
  </si>
  <si>
    <t>الخوادم وأنظمة التشغيل الخاصة بها</t>
  </si>
  <si>
    <t>التطبيقات</t>
  </si>
  <si>
    <t>أجهزة التشفير</t>
  </si>
  <si>
    <t>الأجهزة الملحقة بالأنظمة الحساسة؛ على سبيل المثال: الطابعات والماسحات الضوئية</t>
  </si>
  <si>
    <t>الأشخاص العاملون في وظائف دعم الأنظمة الحساسة</t>
  </si>
  <si>
    <t>الوثائق المتعلقة بما سبق من المكونات</t>
  </si>
  <si>
    <t>أخرى</t>
  </si>
  <si>
    <t>نوع الأصل</t>
  </si>
  <si>
    <t>العدد</t>
  </si>
  <si>
    <t>إجمالي عدد الأصول المكونة للنظام</t>
  </si>
  <si>
    <t>عدد الأصول المكونة للنظام</t>
  </si>
  <si>
    <t xml:space="preserve">نتائج التقييم والالتزام - نظام ١ </t>
  </si>
  <si>
    <t>نتائج التقييم والالتزام -  نظام ٢</t>
  </si>
  <si>
    <t>نتائج التقييم والالتزام - نظام ٣</t>
  </si>
  <si>
    <t>نتائج التقييم والالتزام -  نظام ٤</t>
  </si>
  <si>
    <t>نتائج التقييم والالتزام - نظام ٥</t>
  </si>
  <si>
    <t xml:space="preserve">إجراءات التقييم وقياس الالتزام </t>
  </si>
  <si>
    <t>نتائج التقييم والالتزام - نظام ١</t>
  </si>
  <si>
    <t>نتائج التقييم والالتزام - نظام ٢</t>
  </si>
  <si>
    <t>نتائج التقييم والالتزام - نظام ٤</t>
  </si>
  <si>
    <t>في حالة الضابط (                                                                                       )، فيجب على الجهة تقديم معلومات إضافية في خانة (ملاحظات) لتوضيح الأسباب التي تجعل الضابط لا ينطبق على الجهة/النظام.</t>
  </si>
  <si>
    <r>
      <t>في خانة (</t>
    </r>
    <r>
      <rPr>
        <b/>
        <sz val="9"/>
        <color theme="1"/>
        <rFont val="DIN NEXT™ ARABIC REGULAR"/>
        <family val="2"/>
      </rPr>
      <t>مستوى الالتزام</t>
    </r>
    <r>
      <rPr>
        <sz val="9"/>
        <color theme="1"/>
        <rFont val="DIN NEXT™ ARABIC REGULAR"/>
        <family val="2"/>
      </rPr>
      <t>) يتم تحديد حالة تطبيق الجهة/النظام لكل ضابط أساسي وفرعي، وذلك باختيار أحد الحالات التالية:</t>
    </r>
  </si>
  <si>
    <r>
      <t>في حالة الضابط (                                                                                    )، فيجب على الجهة تقديم معلومات إضافية في خانة (</t>
    </r>
    <r>
      <rPr>
        <b/>
        <sz val="9"/>
        <color theme="1"/>
        <rFont val="DIN NEXT™ ARABIC REGULAR"/>
        <family val="2"/>
      </rPr>
      <t>ملاحظات</t>
    </r>
    <r>
      <rPr>
        <sz val="9"/>
        <color theme="1"/>
        <rFont val="DIN NEXT™ ARABIC REGULAR"/>
        <family val="2"/>
      </rPr>
      <t>) لتوضيح أجزاء الضابط المطبقة جزئيًا وذكر الأدلة (Evidences) على تطبيقها، وكذلك توضيح متطلبات الضابط غير المطبقة مع تقديم معلومات إضافية في خانة (</t>
    </r>
    <r>
      <rPr>
        <b/>
        <sz val="9"/>
        <color theme="1"/>
        <rFont val="DIN NEXT™ ARABIC REGULAR"/>
        <family val="2"/>
      </rPr>
      <t>إجراءات التصحيح</t>
    </r>
    <r>
      <rPr>
        <sz val="9"/>
        <color theme="1"/>
        <rFont val="DIN NEXT™ ARABIC REGULAR"/>
        <family val="2"/>
      </rPr>
      <t>) لتوضيح الإجراءات التي سوف تقوم الجهة بتطبيقها لتصحيح حالة الالتزام خلال مدة زمنية محددة يتم ذكرها في خانة (</t>
    </r>
    <r>
      <rPr>
        <b/>
        <sz val="9"/>
        <color theme="1"/>
        <rFont val="DIN NEXT™ ARABIC REGULAR"/>
        <family val="2"/>
      </rPr>
      <t>تاريخ الالتزام المتوقع "اليوم/الشهر/السنة"</t>
    </r>
    <r>
      <rPr>
        <sz val="9"/>
        <color theme="1"/>
        <rFont val="DIN NEXT™ ARABIC REGULAR"/>
        <family val="2"/>
      </rPr>
      <t xml:space="preserve">).  بالإضافة إلى العمل على تجهيز  الأدلة على تطبيق الضابط جزئيًا وذلك لأعمال التدقيق من قبل الهيئة الوطنية للأمن السيبراني بحيث تكون معلومات الأدلة منظمة وموزعة في مجلدات/ملفات "إلكترونية أو ورقية" بناءً على رقم الضابط الأساسي والفرعي. </t>
    </r>
  </si>
  <si>
    <r>
      <t xml:space="preserve"> أخيراً، يتم التأكد من أن تصنيف الأداة " مقيّد - معلومات حساسة" وأن إشارة المشاركة "برتقالي" في الصفحة الرئيسية ومن ثم إرسال نسخة من ملف الأداة إلى الهيئة الوطنية للأمن السيبراني على العنوان: (</t>
    </r>
    <r>
      <rPr>
        <b/>
        <sz val="10"/>
        <color theme="1"/>
        <rFont val="DIN NEXT™ ARABIC REGULAR"/>
        <family val="2"/>
      </rPr>
      <t>compliance@nca.gov.sa</t>
    </r>
    <r>
      <rPr>
        <sz val="10"/>
        <color theme="1"/>
        <rFont val="DIN NEXT™ ARABIC REGULAR"/>
        <family val="2"/>
      </rPr>
      <t>) مشفرة حسب التوجيهات.</t>
    </r>
  </si>
  <si>
    <r>
      <t>يتم الإنتقال إلى القسم الخاص بـ (</t>
    </r>
    <r>
      <rPr>
        <b/>
        <sz val="10"/>
        <color theme="1"/>
        <rFont val="DIN NEXT™ ARABIC REGULAR"/>
        <family val="2"/>
      </rPr>
      <t>سجل أداة التقييم وقياس الالتزام</t>
    </r>
    <r>
      <rPr>
        <sz val="10"/>
        <color theme="1"/>
        <rFont val="DIN NEXT™ ARABIC REGULAR"/>
        <family val="2"/>
      </rPr>
      <t xml:space="preserve">) ويتم تعبئة المعلومات المطلوبة، ثم يتم حفظ ملف الأداة باتباع النموذج التالي، في حال وجود أكثر من خمسة أنظمة حساسة فيتم استخدام أكثر من ملف وتوضيح ذلك عند تسمية الملف.
</t>
    </r>
  </si>
  <si>
    <r>
      <t>بالإضافة للضوابط ضمن المكون الفرعي</t>
    </r>
    <r>
      <rPr>
        <sz val="11"/>
        <color rgb="FF00B9AD"/>
        <rFont val="DIN NEXT™ ARABIC REGULAR"/>
        <family val="2"/>
      </rPr>
      <t xml:space="preserve"> ١-١</t>
    </r>
    <r>
      <rPr>
        <sz val="11"/>
        <color theme="1"/>
        <rFont val="DIN NEXT™ ARABIC REGULAR"/>
        <family val="2"/>
      </rPr>
      <t xml:space="preserve"> في الضوابط الأساسية للأمن السيبراني، يجب أن تضع إستراتيجية الأمن السيبراني للجهة أولوية لدعم حماية الأنظمة الحساسة الخاصة بالجهة.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</si>
</sst>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2000401]0"/>
    <numFmt numFmtId="166" formatCode="[$-2000401]00\-0"/>
    <numFmt numFmtId="167" formatCode="[$-2060000]00"/>
    <numFmt numFmtId="168" formatCode="dd/mm/yyyy;@"/>
  </numFmts>
  <fonts count="70"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0"/>
      <color theme="1"/>
      <name val="Calibri"/>
      <family val="2"/>
      <scheme val="minor"/>
    </font>
    <font>
      <sz val="10"/>
      <name val="Verdana"/>
      <family val="2"/>
    </font>
    <font>
      <sz val="10"/>
      <color theme="1"/>
      <name val="Sakkal Majalla"/>
    </font>
    <font>
      <sz val="11"/>
      <color theme="1"/>
      <name val="Sakkal Majalla"/>
    </font>
    <font>
      <sz val="10"/>
      <name val="Times New Roman"/>
      <family val="1"/>
    </font>
    <font>
      <sz val="11"/>
      <color theme="1"/>
      <name val="Times New Roman"/>
      <family val="1"/>
    </font>
    <font>
      <sz val="22"/>
      <name val="Times New Roman"/>
      <family val="1"/>
    </font>
    <font>
      <sz val="18"/>
      <color theme="1"/>
      <name val="Times New Roman"/>
      <family val="1"/>
    </font>
    <font>
      <sz val="12"/>
      <name val="Times New Roman"/>
      <family val="1"/>
    </font>
    <font>
      <b/>
      <sz val="9"/>
      <color theme="3"/>
      <name val="Times New Roman"/>
      <family val="1"/>
    </font>
    <font>
      <sz val="11"/>
      <color theme="3"/>
      <name val="Times New Roman"/>
      <family val="1"/>
    </font>
    <font>
      <sz val="11"/>
      <color rgb="FFC00000"/>
      <name val="Times New Roman"/>
      <family val="1"/>
    </font>
    <font>
      <sz val="11"/>
      <name val="Times New Roman"/>
      <family val="1"/>
    </font>
    <font>
      <sz val="14"/>
      <color theme="1"/>
      <name val="Times New Roman"/>
      <family val="1"/>
    </font>
    <font>
      <sz val="24"/>
      <name val="Times New Roman"/>
      <family val="1"/>
    </font>
    <font>
      <sz val="18"/>
      <color rgb="FF0070C0"/>
      <name val="Times New Roman"/>
      <family val="1"/>
    </font>
    <font>
      <sz val="12"/>
      <color rgb="FF523F92"/>
      <name val="Times New Roman"/>
      <family val="1"/>
    </font>
    <font>
      <sz val="10"/>
      <color theme="1"/>
      <name val="Times New Roman"/>
      <family val="1"/>
    </font>
    <font>
      <sz val="16"/>
      <color rgb="FF563B95"/>
      <name val="Times New Roman"/>
      <family val="1"/>
    </font>
    <font>
      <sz val="18"/>
      <color theme="0"/>
      <name val="Times New Roman"/>
      <family val="1"/>
    </font>
    <font>
      <sz val="16"/>
      <color rgb="FF573B96"/>
      <name val="Times New Roman"/>
      <family val="1"/>
    </font>
    <font>
      <sz val="24"/>
      <color rgb="FF563B95"/>
      <name val="Times New Roman"/>
      <family val="1"/>
    </font>
    <font>
      <sz val="24"/>
      <color indexed="12"/>
      <name val="Times New Roman"/>
      <family val="1"/>
    </font>
    <font>
      <sz val="14"/>
      <color rgb="FF000000"/>
      <name val="Times New Roman"/>
      <family val="1"/>
    </font>
    <font>
      <b/>
      <sz val="16"/>
      <color theme="1"/>
      <name val="Times New Roman"/>
      <family val="1"/>
    </font>
    <font>
      <sz val="14"/>
      <color rgb="FF563B95"/>
      <name val="Times New Roman"/>
      <family val="1"/>
    </font>
    <font>
      <sz val="14"/>
      <color indexed="12"/>
      <name val="Times New Roman"/>
      <family val="1"/>
    </font>
    <font>
      <sz val="14"/>
      <name val="Times New Roman"/>
      <family val="1"/>
    </font>
    <font>
      <b/>
      <sz val="11"/>
      <color theme="0"/>
      <name val="Times New Roman"/>
      <family val="1"/>
    </font>
    <font>
      <sz val="11"/>
      <color theme="3"/>
      <name val="DIN Next LT Arabic Light"/>
      <family val="2"/>
    </font>
    <font>
      <sz val="10"/>
      <name val="DIN NEXT™ ARABIC REGULAR"/>
      <family val="2"/>
    </font>
    <font>
      <sz val="11"/>
      <name val="DIN NEXT™ ARABIC REGULAR"/>
      <family val="2"/>
    </font>
    <font>
      <sz val="10"/>
      <color theme="1"/>
      <name val="DIN NEXT™ ARABIC REGULAR"/>
      <family val="2"/>
    </font>
    <font>
      <sz val="10"/>
      <color theme="0"/>
      <name val="DIN NEXT™ ARABIC REGULAR"/>
      <family val="2"/>
    </font>
    <font>
      <sz val="11"/>
      <color theme="1"/>
      <name val="DIN NEXT™ ARABIC REGULAR"/>
      <family val="2"/>
    </font>
    <font>
      <sz val="12"/>
      <color theme="1"/>
      <name val="Sakkal Majalla"/>
    </font>
    <font>
      <sz val="12"/>
      <color theme="1"/>
      <name val="DIN NEXT™ ARABIC REGULAR"/>
      <family val="2"/>
    </font>
    <font>
      <sz val="12"/>
      <name val="DIN NEXT™ ARABIC REGULAR"/>
      <family val="2"/>
    </font>
    <font>
      <b/>
      <sz val="12"/>
      <color theme="3"/>
      <name val="DIN NEXT™ ARABIC REGULAR"/>
      <family val="2"/>
    </font>
    <font>
      <sz val="12"/>
      <color theme="3"/>
      <name val="DIN NEXT™ ARABIC REGULAR"/>
      <family val="2"/>
    </font>
    <font>
      <sz val="12"/>
      <color rgb="FFC00000"/>
      <name val="DIN NEXT™ ARABIC REGULAR"/>
      <family val="2"/>
    </font>
    <font>
      <sz val="10"/>
      <color rgb="FF523F92"/>
      <name val="DIN NEXT™ ARABIC REGULAR"/>
      <family val="2"/>
    </font>
    <font>
      <sz val="10"/>
      <color rgb="FF573B96"/>
      <name val="DIN NEXT™ ARABIC REGULAR"/>
      <family val="2"/>
    </font>
    <font>
      <b/>
      <sz val="10"/>
      <color theme="1"/>
      <name val="DIN NEXT™ ARABIC REGULAR"/>
      <family val="2"/>
    </font>
    <font>
      <sz val="12"/>
      <color theme="1"/>
      <name val="DIN Next LT Arabic Light"/>
      <family val="2"/>
    </font>
    <font>
      <sz val="12"/>
      <color rgb="FF000000"/>
      <name val="DIN Next LT Arabic Light"/>
      <family val="2"/>
    </font>
    <font>
      <sz val="14"/>
      <color theme="1"/>
      <name val="DIN Next LT W23 Medium"/>
    </font>
    <font>
      <sz val="12"/>
      <color theme="1"/>
      <name val="DIN Next LT Arabic Light"/>
      <family val="2"/>
    </font>
    <font>
      <sz val="20"/>
      <color rgb="FF384CA0"/>
      <name val="DIN NEXT™ ARABIC MEDIUM"/>
      <family val="2"/>
    </font>
    <font>
      <sz val="18"/>
      <color rgb="FF384CA0"/>
      <name val="DIN NEXT™ ARABIC MEDIUM"/>
      <family val="2"/>
    </font>
    <font>
      <sz val="12"/>
      <color indexed="9"/>
      <name val="DIN Next LT W23 Medium"/>
    </font>
    <font>
      <sz val="12"/>
      <color theme="0"/>
      <name val="DIN Next LT W23 Medium"/>
    </font>
    <font>
      <sz val="14"/>
      <color rgb="FFFF0000"/>
      <name val="Times New Roman"/>
      <family val="1"/>
    </font>
    <font>
      <b/>
      <sz val="14"/>
      <color theme="1"/>
      <name val="DIN NEXT™ ARABIC REGULAR"/>
      <family val="2"/>
    </font>
    <font>
      <sz val="11"/>
      <color theme="3"/>
      <name val="DIN NEXT™ ARABIC REGULAR"/>
      <family val="2"/>
    </font>
    <font>
      <sz val="12"/>
      <color rgb="FF000000"/>
      <name val="DIN NEXT™ ARABIC REGULAR"/>
      <family val="2"/>
    </font>
    <font>
      <sz val="10"/>
      <color theme="0"/>
      <name val="Times New Roman"/>
      <family val="1"/>
    </font>
    <font>
      <sz val="11"/>
      <color theme="0"/>
      <name val="Times New Roman"/>
      <family val="1"/>
    </font>
    <font>
      <sz val="9"/>
      <color theme="1"/>
      <name val="DIN NEXT™ ARABIC REGULAR"/>
      <family val="2"/>
    </font>
    <font>
      <b/>
      <sz val="9"/>
      <color theme="1"/>
      <name val="DIN NEXT™ ARABIC REGULAR"/>
      <family val="2"/>
    </font>
    <font>
      <sz val="11"/>
      <color rgb="FF000000"/>
      <name val="DIN NEXT™ ARABIC REGULAR"/>
      <family val="2"/>
    </font>
    <font>
      <sz val="11"/>
      <color rgb="FF00B9AD"/>
      <name val="DIN NEXT™ ARABIC REGULAR"/>
      <family val="2"/>
    </font>
    <font>
      <sz val="14"/>
      <color theme="1"/>
      <name val="DIN NEXT™ ARABIC REGULAR"/>
      <family val="2"/>
    </font>
    <font>
      <b/>
      <sz val="12"/>
      <color rgb="FF000000"/>
      <name val="DIN Next LT Arabic Light"/>
      <family val="2"/>
    </font>
    <font>
      <b/>
      <sz val="11"/>
      <color theme="3"/>
      <name val="DIN NEXT™ ARABIC REGULAR"/>
      <family val="2"/>
    </font>
    <font>
      <sz val="14"/>
      <color theme="0"/>
      <name val="DIN Next LT W23 Medium"/>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F5F7F6"/>
        <bgColor indexed="64"/>
      </patternFill>
    </fill>
    <fill>
      <patternFill patternType="solid">
        <fgColor rgb="FFDEEAF6"/>
        <bgColor indexed="64"/>
      </patternFill>
    </fill>
    <fill>
      <patternFill patternType="solid">
        <fgColor rgb="FFFFFFFF"/>
        <bgColor indexed="64"/>
      </patternFill>
    </fill>
    <fill>
      <patternFill patternType="solid">
        <fgColor rgb="FF2B3A82"/>
        <bgColor indexed="64"/>
      </patternFill>
    </fill>
    <fill>
      <patternFill patternType="solid">
        <fgColor rgb="FF00B9AD"/>
        <bgColor indexed="64"/>
      </patternFill>
    </fill>
    <fill>
      <patternFill patternType="solid">
        <fgColor rgb="FF373D48"/>
        <bgColor indexed="64"/>
      </patternFill>
    </fill>
    <fill>
      <patternFill patternType="solid">
        <fgColor rgb="FF384CA0"/>
        <bgColor indexed="64"/>
      </patternFill>
    </fill>
    <fill>
      <patternFill patternType="solid">
        <fgColor rgb="FFE7E6E6"/>
        <bgColor rgb="FF000000"/>
      </patternFill>
    </fill>
    <fill>
      <patternFill patternType="solid">
        <fgColor rgb="FFF2F2F2"/>
        <bgColor indexed="64"/>
      </patternFill>
    </fill>
  </fills>
  <borders count="85">
    <border>
      <left/>
      <right/>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757575"/>
      </left>
      <right style="thin">
        <color rgb="FF757575"/>
      </right>
      <top style="thin">
        <color rgb="FF757575"/>
      </top>
      <bottom style="thin">
        <color rgb="FF757575"/>
      </bottom>
      <diagonal/>
    </border>
    <border>
      <left/>
      <right style="thin">
        <color theme="2" tint="-0.499984740745262"/>
      </right>
      <top style="thin">
        <color theme="2" tint="-0.499984740745262"/>
      </top>
      <bottom/>
      <diagonal/>
    </border>
    <border>
      <left/>
      <right style="thin">
        <color theme="2" tint="-0.499984740745262"/>
      </right>
      <top/>
      <bottom/>
      <diagonal/>
    </border>
    <border>
      <left/>
      <right/>
      <top style="thin">
        <color rgb="FF757575"/>
      </top>
      <bottom/>
      <diagonal/>
    </border>
    <border>
      <left/>
      <right/>
      <top style="thin">
        <color theme="2" tint="-0.499984740745262"/>
      </top>
      <bottom/>
      <diagonal/>
    </border>
    <border>
      <left style="thin">
        <color rgb="FF757575"/>
      </left>
      <right/>
      <top style="thin">
        <color rgb="FF757575"/>
      </top>
      <bottom style="thin">
        <color rgb="FF757575"/>
      </bottom>
      <diagonal/>
    </border>
    <border>
      <left/>
      <right/>
      <top style="thin">
        <color rgb="FF757575"/>
      </top>
      <bottom style="thin">
        <color rgb="FF757575"/>
      </bottom>
      <diagonal/>
    </border>
    <border>
      <left/>
      <right style="thin">
        <color rgb="FF757575"/>
      </right>
      <top style="thin">
        <color rgb="FF757575"/>
      </top>
      <bottom style="thin">
        <color rgb="FF757575"/>
      </bottom>
      <diagonal/>
    </border>
    <border>
      <left style="thin">
        <color rgb="FF757575"/>
      </left>
      <right/>
      <top/>
      <bottom/>
      <diagonal/>
    </border>
    <border>
      <left style="thin">
        <color theme="2" tint="-0.499984740745262"/>
      </left>
      <right/>
      <top style="thin">
        <color theme="2" tint="-0.499984740745262"/>
      </top>
      <bottom/>
      <diagonal/>
    </border>
    <border>
      <left style="thin">
        <color rgb="FF757575"/>
      </left>
      <right/>
      <top/>
      <bottom style="thin">
        <color rgb="FF757575"/>
      </bottom>
      <diagonal/>
    </border>
    <border>
      <left/>
      <right/>
      <top/>
      <bottom style="thin">
        <color rgb="FF757575"/>
      </bottom>
      <diagonal/>
    </border>
    <border>
      <left/>
      <right style="thin">
        <color rgb="FF757575"/>
      </right>
      <top/>
      <bottom style="thin">
        <color rgb="FF757575"/>
      </bottom>
      <diagonal/>
    </border>
    <border>
      <left style="thin">
        <color theme="2" tint="-0.499984740745262"/>
      </left>
      <right/>
      <top/>
      <bottom/>
      <diagonal/>
    </border>
    <border>
      <left style="dashed">
        <color rgb="FF757575"/>
      </left>
      <right style="dashed">
        <color rgb="FF757575"/>
      </right>
      <top style="dashed">
        <color rgb="FF757575"/>
      </top>
      <bottom style="dashed">
        <color rgb="FF757575"/>
      </bottom>
      <diagonal/>
    </border>
    <border>
      <left style="dashed">
        <color rgb="FF757575"/>
      </left>
      <right style="dashed">
        <color rgb="FF757575"/>
      </right>
      <top style="dashed">
        <color rgb="FF757575"/>
      </top>
      <bottom/>
      <diagonal/>
    </border>
    <border>
      <left style="dashed">
        <color rgb="FF757575"/>
      </left>
      <right style="dashed">
        <color rgb="FF757575"/>
      </right>
      <top/>
      <bottom/>
      <diagonal/>
    </border>
    <border>
      <left/>
      <right style="dashed">
        <color rgb="FF757575"/>
      </right>
      <top style="hair">
        <color rgb="FF757575"/>
      </top>
      <bottom style="hair">
        <color rgb="FF757575"/>
      </bottom>
      <diagonal/>
    </border>
    <border>
      <left style="dashed">
        <color rgb="FF757575"/>
      </left>
      <right style="hair">
        <color rgb="FF757575"/>
      </right>
      <top style="hair">
        <color rgb="FF757575"/>
      </top>
      <bottom style="hair">
        <color rgb="FF757575"/>
      </bottom>
      <diagonal/>
    </border>
    <border>
      <left style="dashed">
        <color rgb="FF757575"/>
      </left>
      <right/>
      <top style="dashed">
        <color rgb="FF757575"/>
      </top>
      <bottom style="dashed">
        <color rgb="FF757575"/>
      </bottom>
      <diagonal/>
    </border>
    <border>
      <left/>
      <right/>
      <top style="dashed">
        <color rgb="FF757575"/>
      </top>
      <bottom style="dashed">
        <color rgb="FF757575"/>
      </bottom>
      <diagonal/>
    </border>
    <border>
      <left/>
      <right style="dashed">
        <color rgb="FF757575"/>
      </right>
      <top style="dashed">
        <color rgb="FF757575"/>
      </top>
      <bottom style="dashed">
        <color rgb="FF757575"/>
      </bottom>
      <diagonal/>
    </border>
    <border>
      <left style="dashed">
        <color rgb="FF757575"/>
      </left>
      <right/>
      <top style="hair">
        <color rgb="FF757575"/>
      </top>
      <bottom style="hair">
        <color rgb="FF757575"/>
      </bottom>
      <diagonal/>
    </border>
    <border>
      <left/>
      <right style="dashed">
        <color rgb="FF757575"/>
      </right>
      <top style="hair">
        <color rgb="FF757575"/>
      </top>
      <bottom style="dashed">
        <color rgb="FF757575"/>
      </bottom>
      <diagonal/>
    </border>
    <border>
      <left style="hair">
        <color rgb="FF757575"/>
      </left>
      <right style="dashed">
        <color rgb="FF757575"/>
      </right>
      <top style="hair">
        <color rgb="FF757575"/>
      </top>
      <bottom/>
      <diagonal/>
    </border>
    <border>
      <left style="dashed">
        <color rgb="FF757575"/>
      </left>
      <right style="hair">
        <color rgb="FF757575"/>
      </right>
      <top style="hair">
        <color rgb="FF757575"/>
      </top>
      <bottom/>
      <diagonal/>
    </border>
    <border>
      <left style="dashed">
        <color rgb="FF757575"/>
      </left>
      <right/>
      <top style="hair">
        <color rgb="FF757575"/>
      </top>
      <bottom/>
      <diagonal/>
    </border>
    <border>
      <left style="hair">
        <color rgb="FF757575"/>
      </left>
      <right style="dashed">
        <color rgb="FF757575"/>
      </right>
      <top style="hair">
        <color rgb="FF757575"/>
      </top>
      <bottom style="hair">
        <color rgb="FF757575"/>
      </bottom>
      <diagonal/>
    </border>
    <border>
      <left style="dashed">
        <color rgb="FF757575"/>
      </left>
      <right style="hair">
        <color rgb="FF757575"/>
      </right>
      <top style="hair">
        <color rgb="FF757575"/>
      </top>
      <bottom style="dashed">
        <color rgb="FF757575"/>
      </bottom>
      <diagonal/>
    </border>
    <border>
      <left/>
      <right/>
      <top style="hair">
        <color rgb="FF757575"/>
      </top>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rgb="FF757575"/>
      </left>
      <right/>
      <top style="thin">
        <color rgb="FF757575"/>
      </top>
      <bottom/>
      <diagonal/>
    </border>
    <border>
      <left/>
      <right style="thin">
        <color rgb="FF757575"/>
      </right>
      <top style="thin">
        <color rgb="FF757575"/>
      </top>
      <bottom/>
      <diagonal/>
    </border>
    <border>
      <left style="dashed">
        <color rgb="FF757575"/>
      </left>
      <right/>
      <top style="dashed">
        <color rgb="FF757575"/>
      </top>
      <bottom style="hair">
        <color rgb="FF757575"/>
      </bottom>
      <diagonal/>
    </border>
    <border>
      <left/>
      <right style="dashed">
        <color rgb="FF757575"/>
      </right>
      <top style="dashed">
        <color rgb="FF757575"/>
      </top>
      <bottom style="hair">
        <color rgb="FF757575"/>
      </bottom>
      <diagonal/>
    </border>
    <border>
      <left/>
      <right style="thin">
        <color rgb="FF757575"/>
      </right>
      <top/>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style="dashed">
        <color rgb="FF75757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theme="1" tint="0.34998626667073579"/>
      </right>
      <top/>
      <bottom/>
      <diagonal/>
    </border>
    <border>
      <left style="thin">
        <color theme="1" tint="0.34998626667073579"/>
      </left>
      <right/>
      <top/>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2" tint="-0.24994659260841701"/>
      </bottom>
      <diagonal/>
    </border>
    <border>
      <left/>
      <right style="thin">
        <color rgb="FF757575"/>
      </right>
      <top/>
      <bottom style="thin">
        <color theme="1" tint="0.34998626667073579"/>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rgb="FF02225E"/>
      </left>
      <right style="thin">
        <color rgb="FF02225E"/>
      </right>
      <top style="thin">
        <color rgb="FF02225E"/>
      </top>
      <bottom style="thin">
        <color rgb="FF02225E"/>
      </bottom>
      <diagonal/>
    </border>
    <border>
      <left style="thin">
        <color indexed="64"/>
      </left>
      <right/>
      <top style="thin">
        <color rgb="FF02225E"/>
      </top>
      <bottom style="thin">
        <color rgb="FF02225E"/>
      </bottom>
      <diagonal/>
    </border>
    <border>
      <left/>
      <right style="thin">
        <color rgb="FF02225E"/>
      </right>
      <top style="thin">
        <color rgb="FF02225E"/>
      </top>
      <bottom style="thin">
        <color rgb="FF02225E"/>
      </bottom>
      <diagonal/>
    </border>
    <border>
      <left/>
      <right style="thin">
        <color rgb="FF02225E"/>
      </right>
      <top style="thin">
        <color rgb="FF02225E"/>
      </top>
      <bottom/>
      <diagonal/>
    </border>
    <border>
      <left/>
      <right style="thin">
        <color rgb="FF02225E"/>
      </right>
      <top/>
      <bottom style="thin">
        <color rgb="FF02225E"/>
      </bottom>
      <diagonal/>
    </border>
    <border>
      <left style="thin">
        <color rgb="FF02225E"/>
      </left>
      <right/>
      <top style="thin">
        <color rgb="FF02225E"/>
      </top>
      <bottom style="thin">
        <color rgb="FF02225E"/>
      </bottom>
      <diagonal/>
    </border>
    <border>
      <left/>
      <right/>
      <top style="thin">
        <color rgb="FF02225E"/>
      </top>
      <bottom style="thin">
        <color rgb="FF02225E"/>
      </bottom>
      <diagonal/>
    </border>
    <border>
      <left/>
      <right/>
      <top style="thin">
        <color rgb="FF757575"/>
      </top>
      <bottom style="thin">
        <color theme="1" tint="0.34998626667073579"/>
      </bottom>
      <diagonal/>
    </border>
    <border>
      <left/>
      <right style="thin">
        <color indexed="64"/>
      </right>
      <top style="thin">
        <color rgb="FF757575"/>
      </top>
      <bottom style="thin">
        <color theme="1" tint="0.34998626667073579"/>
      </bottom>
      <diagonal/>
    </border>
  </borders>
  <cellStyleXfs count="7">
    <xf numFmtId="0" fontId="0" fillId="0" borderId="0"/>
    <xf numFmtId="0" fontId="2" fillId="0" borderId="0"/>
    <xf numFmtId="0" fontId="1" fillId="0" borderId="0"/>
    <xf numFmtId="0" fontId="3" fillId="0" borderId="0" applyNumberFormat="0" applyFont="0" applyFill="0" applyBorder="0" applyAlignment="0" applyProtection="0">
      <alignment vertical="top"/>
      <protection locked="0"/>
    </xf>
    <xf numFmtId="0" fontId="2" fillId="0" borderId="0"/>
    <xf numFmtId="0" fontId="5" fillId="0" borderId="0"/>
    <xf numFmtId="0" fontId="2" fillId="0" borderId="0"/>
  </cellStyleXfs>
  <cellXfs count="383">
    <xf numFmtId="0" fontId="0" fillId="0" borderId="0" xfId="0"/>
    <xf numFmtId="0" fontId="4" fillId="2" borderId="0" xfId="2" applyFont="1" applyFill="1"/>
    <xf numFmtId="0" fontId="6" fillId="2" borderId="0" xfId="2" applyFont="1" applyFill="1"/>
    <xf numFmtId="0" fontId="0" fillId="0" borderId="8" xfId="0" applyBorder="1"/>
    <xf numFmtId="0" fontId="7" fillId="0" borderId="8" xfId="0" applyFont="1" applyBorder="1" applyAlignment="1">
      <alignment horizontal="center" vertical="center"/>
    </xf>
    <xf numFmtId="0" fontId="7" fillId="0" borderId="8" xfId="0" applyFont="1" applyBorder="1" applyAlignment="1">
      <alignment horizontal="right" vertical="center"/>
    </xf>
    <xf numFmtId="0" fontId="9" fillId="2" borderId="0" xfId="0" applyFont="1" applyFill="1"/>
    <xf numFmtId="0" fontId="8" fillId="0" borderId="0" xfId="1" applyFont="1" applyFill="1" applyBorder="1"/>
    <xf numFmtId="0" fontId="10" fillId="0" borderId="0" xfId="2" applyFont="1" applyFill="1" applyBorder="1" applyAlignment="1">
      <alignment horizontal="left" vertical="center"/>
    </xf>
    <xf numFmtId="0" fontId="9" fillId="0" borderId="0" xfId="2" applyFont="1" applyFill="1" applyBorder="1"/>
    <xf numFmtId="0" fontId="11" fillId="0" borderId="0" xfId="2" applyFont="1" applyFill="1" applyBorder="1" applyAlignment="1"/>
    <xf numFmtId="0" fontId="11" fillId="0" borderId="0" xfId="2" applyFont="1" applyFill="1" applyBorder="1" applyAlignment="1">
      <alignment horizontal="right" wrapText="1"/>
    </xf>
    <xf numFmtId="0" fontId="13" fillId="0" borderId="0" xfId="2" applyFont="1" applyFill="1" applyBorder="1" applyAlignment="1"/>
    <xf numFmtId="0" fontId="14" fillId="0" borderId="0" xfId="2" applyFont="1" applyFill="1" applyBorder="1" applyAlignment="1">
      <alignment horizontal="right" vertical="center"/>
    </xf>
    <xf numFmtId="164" fontId="14" fillId="0" borderId="0" xfId="2" applyNumberFormat="1" applyFont="1" applyFill="1" applyBorder="1" applyAlignment="1">
      <alignment horizontal="center" vertical="center"/>
    </xf>
    <xf numFmtId="0" fontId="14" fillId="0" borderId="0" xfId="2" applyFont="1" applyFill="1" applyBorder="1" applyAlignment="1">
      <alignment horizontal="left" vertical="center"/>
    </xf>
    <xf numFmtId="1" fontId="14" fillId="0" borderId="0" xfId="2" applyNumberFormat="1" applyFont="1" applyFill="1" applyBorder="1" applyAlignment="1">
      <alignment horizontal="center" vertical="center"/>
    </xf>
    <xf numFmtId="0" fontId="14" fillId="0" borderId="0" xfId="2" applyFont="1" applyFill="1" applyBorder="1" applyAlignment="1"/>
    <xf numFmtId="0" fontId="15" fillId="0" borderId="0" xfId="2" applyFont="1" applyFill="1" applyBorder="1" applyAlignment="1">
      <alignment horizontal="center" vertical="center"/>
    </xf>
    <xf numFmtId="0" fontId="16" fillId="0" borderId="0" xfId="1" applyFont="1" applyFill="1" applyBorder="1"/>
    <xf numFmtId="0" fontId="8" fillId="0" borderId="39" xfId="1" applyFont="1" applyFill="1" applyBorder="1"/>
    <xf numFmtId="0" fontId="8" fillId="0" borderId="40" xfId="1" applyFont="1" applyFill="1" applyBorder="1"/>
    <xf numFmtId="0" fontId="8" fillId="0" borderId="41" xfId="1" applyFont="1" applyFill="1" applyBorder="1"/>
    <xf numFmtId="0" fontId="8" fillId="0" borderId="1" xfId="1" applyFont="1" applyFill="1" applyBorder="1"/>
    <xf numFmtId="0" fontId="8" fillId="0" borderId="2" xfId="1" applyFont="1" applyFill="1" applyBorder="1"/>
    <xf numFmtId="0" fontId="8" fillId="3" borderId="3" xfId="1" applyFont="1" applyFill="1" applyBorder="1"/>
    <xf numFmtId="0" fontId="8" fillId="3" borderId="42" xfId="1" applyFont="1" applyFill="1" applyBorder="1"/>
    <xf numFmtId="0" fontId="8" fillId="3" borderId="43" xfId="1" applyFont="1" applyFill="1" applyBorder="1"/>
    <xf numFmtId="0" fontId="8" fillId="0" borderId="18" xfId="1" applyFont="1" applyFill="1" applyBorder="1"/>
    <xf numFmtId="0" fontId="8" fillId="0" borderId="13" xfId="1" applyFont="1" applyFill="1" applyBorder="1"/>
    <xf numFmtId="0" fontId="8" fillId="0" borderId="10" xfId="1" applyFont="1" applyFill="1" applyBorder="1"/>
    <xf numFmtId="0" fontId="8" fillId="0" borderId="22" xfId="1" applyFont="1" applyFill="1" applyBorder="1"/>
    <xf numFmtId="0" fontId="8" fillId="0" borderId="11" xfId="1" applyFont="1" applyFill="1" applyBorder="1"/>
    <xf numFmtId="0" fontId="19" fillId="0" borderId="0" xfId="2" applyFont="1" applyFill="1" applyBorder="1" applyAlignment="1"/>
    <xf numFmtId="0" fontId="4" fillId="0" borderId="22" xfId="2" applyFont="1" applyBorder="1"/>
    <xf numFmtId="0" fontId="21" fillId="2" borderId="0" xfId="2" applyFont="1" applyFill="1" applyProtection="1"/>
    <xf numFmtId="0" fontId="20" fillId="3" borderId="0" xfId="2" applyFont="1" applyFill="1" applyBorder="1" applyAlignment="1" applyProtection="1">
      <alignment horizontal="center" vertical="center" wrapText="1"/>
    </xf>
    <xf numFmtId="0" fontId="21" fillId="0" borderId="0" xfId="2" applyFont="1" applyFill="1" applyBorder="1" applyProtection="1"/>
    <xf numFmtId="0" fontId="9" fillId="2" borderId="0" xfId="0" applyFont="1" applyFill="1" applyProtection="1"/>
    <xf numFmtId="0" fontId="21" fillId="0" borderId="0" xfId="2" applyFont="1" applyBorder="1" applyAlignment="1" applyProtection="1">
      <alignment horizontal="justify" vertical="center"/>
    </xf>
    <xf numFmtId="0" fontId="21" fillId="0" borderId="0" xfId="2" applyFont="1" applyBorder="1" applyProtection="1"/>
    <xf numFmtId="0" fontId="21" fillId="4" borderId="17" xfId="2" applyFont="1" applyFill="1" applyBorder="1" applyProtection="1"/>
    <xf numFmtId="0" fontId="21" fillId="4" borderId="0" xfId="2" applyFont="1" applyFill="1" applyBorder="1" applyProtection="1"/>
    <xf numFmtId="0" fontId="21" fillId="4" borderId="48" xfId="2" applyFont="1" applyFill="1" applyBorder="1" applyProtection="1"/>
    <xf numFmtId="0" fontId="21" fillId="2" borderId="17" xfId="2" applyFont="1" applyFill="1" applyBorder="1" applyProtection="1"/>
    <xf numFmtId="0" fontId="21" fillId="2" borderId="0" xfId="2" applyFont="1" applyFill="1" applyBorder="1" applyProtection="1"/>
    <xf numFmtId="0" fontId="21" fillId="2" borderId="48" xfId="2" applyFont="1" applyFill="1" applyBorder="1" applyProtection="1"/>
    <xf numFmtId="0" fontId="9" fillId="0" borderId="0" xfId="0" applyFont="1"/>
    <xf numFmtId="0" fontId="27" fillId="3" borderId="0" xfId="0" applyFont="1" applyFill="1" applyBorder="1" applyAlignment="1">
      <alignment horizontal="right" vertical="center" wrapText="1" readingOrder="2"/>
    </xf>
    <xf numFmtId="0" fontId="27" fillId="3" borderId="0" xfId="0" applyFont="1" applyFill="1" applyBorder="1" applyAlignment="1">
      <alignment vertical="center" wrapText="1" readingOrder="2"/>
    </xf>
    <xf numFmtId="0" fontId="27" fillId="3" borderId="0" xfId="0" applyFont="1" applyFill="1" applyBorder="1" applyAlignment="1">
      <alignment horizontal="right" vertical="center" readingOrder="2"/>
    </xf>
    <xf numFmtId="0" fontId="9" fillId="0" borderId="45" xfId="0" applyFont="1" applyBorder="1"/>
    <xf numFmtId="0" fontId="9" fillId="0" borderId="17" xfId="0" applyFont="1" applyBorder="1"/>
    <xf numFmtId="0" fontId="9" fillId="0" borderId="0" xfId="0" applyFont="1" applyBorder="1"/>
    <xf numFmtId="0" fontId="9" fillId="0" borderId="48" xfId="0" applyFont="1" applyBorder="1"/>
    <xf numFmtId="0" fontId="9" fillId="0" borderId="19" xfId="0" applyFont="1" applyBorder="1"/>
    <xf numFmtId="0" fontId="9" fillId="0" borderId="20" xfId="0" applyFont="1" applyBorder="1"/>
    <xf numFmtId="0" fontId="9" fillId="0" borderId="21" xfId="0" applyFont="1" applyBorder="1"/>
    <xf numFmtId="0" fontId="30" fillId="0" borderId="0" xfId="3" applyFont="1" applyBorder="1" applyAlignment="1" applyProtection="1">
      <alignment horizontal="right" vertical="center"/>
    </xf>
    <xf numFmtId="0" fontId="31" fillId="0" borderId="0" xfId="6" applyFont="1" applyBorder="1" applyAlignment="1" applyProtection="1">
      <alignment horizontal="right" vertical="center"/>
    </xf>
    <xf numFmtId="0" fontId="17" fillId="0" borderId="0" xfId="0" applyFont="1" applyBorder="1" applyProtection="1"/>
    <xf numFmtId="0" fontId="28" fillId="3" borderId="0" xfId="5" applyFont="1" applyFill="1" applyBorder="1" applyAlignment="1">
      <alignment horizontal="center" vertical="center"/>
    </xf>
    <xf numFmtId="0" fontId="8" fillId="3" borderId="0" xfId="5" applyFont="1" applyFill="1" applyBorder="1"/>
    <xf numFmtId="0" fontId="32" fillId="3" borderId="0" xfId="1" applyFont="1" applyFill="1" applyBorder="1" applyAlignment="1">
      <alignment horizontal="center" vertical="center"/>
    </xf>
    <xf numFmtId="0" fontId="9" fillId="0" borderId="8" xfId="0" applyFont="1" applyBorder="1" applyAlignment="1">
      <alignment horizontal="center" vertical="center"/>
    </xf>
    <xf numFmtId="0" fontId="9" fillId="0" borderId="8" xfId="0" applyFont="1" applyBorder="1"/>
    <xf numFmtId="0" fontId="9" fillId="0" borderId="8" xfId="0" applyFont="1" applyBorder="1" applyAlignment="1">
      <alignment horizontal="right" vertical="center" readingOrder="2"/>
    </xf>
    <xf numFmtId="0" fontId="25" fillId="0" borderId="44" xfId="3" applyFont="1" applyBorder="1" applyAlignment="1" applyProtection="1">
      <alignment horizontal="right" vertical="center"/>
    </xf>
    <xf numFmtId="0" fontId="26" fillId="0" borderId="17" xfId="3" applyFont="1" applyBorder="1" applyAlignment="1" applyProtection="1">
      <alignment horizontal="right" vertical="center"/>
    </xf>
    <xf numFmtId="0" fontId="28" fillId="3" borderId="17" xfId="5" applyFont="1" applyFill="1" applyBorder="1" applyAlignment="1">
      <alignment horizontal="center" vertical="center"/>
    </xf>
    <xf numFmtId="0" fontId="28" fillId="3" borderId="48" xfId="5" applyFont="1" applyFill="1" applyBorder="1" applyAlignment="1">
      <alignment horizontal="center" vertical="center"/>
    </xf>
    <xf numFmtId="0" fontId="8" fillId="3" borderId="17" xfId="5" applyFont="1" applyFill="1" applyBorder="1"/>
    <xf numFmtId="0" fontId="8" fillId="3" borderId="48" xfId="5" applyFont="1" applyFill="1" applyBorder="1"/>
    <xf numFmtId="0" fontId="32" fillId="3" borderId="48" xfId="1" applyFont="1" applyFill="1" applyBorder="1" applyAlignment="1">
      <alignment horizontal="center" vertical="center"/>
    </xf>
    <xf numFmtId="0" fontId="8" fillId="3" borderId="19" xfId="5" applyFont="1" applyFill="1" applyBorder="1"/>
    <xf numFmtId="0" fontId="8" fillId="3" borderId="20" xfId="5" applyFont="1" applyFill="1" applyBorder="1"/>
    <xf numFmtId="0" fontId="8" fillId="3" borderId="21" xfId="5" applyFont="1" applyFill="1" applyBorder="1"/>
    <xf numFmtId="0" fontId="8" fillId="3" borderId="44" xfId="5" applyFont="1" applyFill="1" applyBorder="1"/>
    <xf numFmtId="0" fontId="8" fillId="3" borderId="12" xfId="5" applyFont="1" applyFill="1" applyBorder="1"/>
    <xf numFmtId="0" fontId="8" fillId="3" borderId="45" xfId="5" applyFont="1" applyFill="1" applyBorder="1"/>
    <xf numFmtId="0" fontId="22" fillId="0" borderId="0" xfId="3" applyFont="1" applyBorder="1" applyAlignment="1" applyProtection="1">
      <alignment horizontal="right"/>
    </xf>
    <xf numFmtId="0" fontId="21" fillId="3" borderId="0" xfId="2" applyFont="1" applyFill="1" applyBorder="1" applyProtection="1"/>
    <xf numFmtId="164" fontId="33" fillId="0" borderId="0" xfId="2" applyNumberFormat="1" applyFont="1" applyFill="1" applyBorder="1" applyAlignment="1">
      <alignment horizontal="center" vertical="center"/>
    </xf>
    <xf numFmtId="1" fontId="33" fillId="0" borderId="0" xfId="2" applyNumberFormat="1" applyFont="1" applyFill="1" applyBorder="1" applyAlignment="1">
      <alignment horizontal="center" vertical="center"/>
    </xf>
    <xf numFmtId="0" fontId="12" fillId="0" borderId="11" xfId="1" applyFont="1" applyFill="1" applyBorder="1"/>
    <xf numFmtId="0" fontId="12" fillId="0" borderId="22" xfId="1" applyFont="1" applyFill="1" applyBorder="1"/>
    <xf numFmtId="0" fontId="41" fillId="0" borderId="0" xfId="1" applyFont="1" applyFill="1" applyBorder="1"/>
    <xf numFmtId="0" fontId="42" fillId="0" borderId="0" xfId="2" applyFont="1" applyFill="1" applyBorder="1" applyAlignment="1"/>
    <xf numFmtId="0" fontId="43" fillId="0" borderId="0" xfId="2" applyFont="1" applyFill="1" applyBorder="1" applyAlignment="1"/>
    <xf numFmtId="0" fontId="44" fillId="0" borderId="0" xfId="2" applyFont="1" applyFill="1" applyBorder="1" applyAlignment="1">
      <alignment horizontal="center" vertical="center"/>
    </xf>
    <xf numFmtId="0" fontId="36" fillId="0" borderId="0" xfId="2" applyFont="1" applyFill="1" applyBorder="1" applyProtection="1"/>
    <xf numFmtId="0" fontId="36" fillId="0" borderId="35" xfId="2" applyFont="1" applyFill="1" applyBorder="1" applyAlignment="1" applyProtection="1">
      <alignment horizontal="center"/>
    </xf>
    <xf numFmtId="0" fontId="36" fillId="0" borderId="31" xfId="2" applyFont="1" applyFill="1" applyBorder="1" applyAlignment="1" applyProtection="1">
      <alignment horizontal="center"/>
    </xf>
    <xf numFmtId="0" fontId="36" fillId="0" borderId="35" xfId="2" applyFont="1" applyFill="1" applyBorder="1" applyProtection="1"/>
    <xf numFmtId="0" fontId="34" fillId="0" borderId="0" xfId="1" applyFont="1" applyFill="1" applyBorder="1" applyProtection="1"/>
    <xf numFmtId="0" fontId="38" fillId="0" borderId="0" xfId="2" applyFont="1" applyFill="1" applyBorder="1" applyProtection="1"/>
    <xf numFmtId="0" fontId="45" fillId="3" borderId="0" xfId="2" applyFont="1" applyFill="1" applyBorder="1" applyAlignment="1" applyProtection="1">
      <alignment horizontal="center" vertical="center" wrapText="1"/>
    </xf>
    <xf numFmtId="0" fontId="46" fillId="3" borderId="0" xfId="2" applyFont="1" applyFill="1" applyBorder="1" applyAlignment="1" applyProtection="1">
      <alignment horizontal="right" vertical="center" wrapText="1"/>
    </xf>
    <xf numFmtId="165" fontId="47" fillId="4" borderId="23" xfId="2" applyNumberFormat="1" applyFont="1" applyFill="1" applyBorder="1" applyAlignment="1" applyProtection="1">
      <alignment horizontal="center" vertical="top" wrapText="1" readingOrder="2"/>
    </xf>
    <xf numFmtId="166" fontId="47" fillId="5" borderId="34" xfId="2" applyNumberFormat="1" applyFont="1" applyFill="1" applyBorder="1" applyAlignment="1" applyProtection="1">
      <alignment horizontal="center" vertical="center" readingOrder="2"/>
    </xf>
    <xf numFmtId="49" fontId="47" fillId="5" borderId="35" xfId="2" applyNumberFormat="1" applyFont="1" applyFill="1" applyBorder="1" applyAlignment="1" applyProtection="1">
      <alignment horizontal="center" vertical="top"/>
    </xf>
    <xf numFmtId="49" fontId="47" fillId="5" borderId="27" xfId="2" applyNumberFormat="1" applyFont="1" applyFill="1" applyBorder="1" applyAlignment="1" applyProtection="1">
      <alignment horizontal="center" vertical="center"/>
    </xf>
    <xf numFmtId="49" fontId="47" fillId="5" borderId="0" xfId="2" applyNumberFormat="1" applyFont="1" applyFill="1" applyBorder="1" applyAlignment="1" applyProtection="1">
      <alignment horizontal="center" vertical="center"/>
    </xf>
    <xf numFmtId="0" fontId="36" fillId="0" borderId="38" xfId="2" applyFont="1" applyFill="1" applyBorder="1" applyAlignment="1" applyProtection="1">
      <alignment horizontal="right" vertical="top" wrapText="1" readingOrder="2"/>
    </xf>
    <xf numFmtId="49" fontId="47" fillId="5" borderId="37" xfId="2" applyNumberFormat="1" applyFont="1" applyFill="1" applyBorder="1" applyAlignment="1" applyProtection="1">
      <alignment horizontal="center" vertical="center"/>
    </xf>
    <xf numFmtId="0" fontId="36" fillId="0" borderId="29" xfId="2" applyFont="1" applyBorder="1" applyAlignment="1" applyProtection="1">
      <alignment horizontal="right" vertical="top" wrapText="1"/>
    </xf>
    <xf numFmtId="165" fontId="47" fillId="4" borderId="23" xfId="2" applyNumberFormat="1" applyFont="1" applyFill="1" applyBorder="1" applyAlignment="1" applyProtection="1">
      <alignment horizontal="center" vertical="top" wrapText="1" readingOrder="2"/>
    </xf>
    <xf numFmtId="0" fontId="39" fillId="0" borderId="22" xfId="2" applyFont="1" applyFill="1" applyBorder="1" applyAlignment="1"/>
    <xf numFmtId="0" fontId="40" fillId="2" borderId="9" xfId="2" applyFont="1" applyFill="1" applyBorder="1" applyAlignment="1" applyProtection="1">
      <alignment horizontal="center" vertical="top" wrapText="1"/>
    </xf>
    <xf numFmtId="0" fontId="36" fillId="0" borderId="52" xfId="2" applyFont="1" applyBorder="1" applyAlignment="1" applyProtection="1">
      <alignment horizontal="right" vertical="top" wrapText="1"/>
    </xf>
    <xf numFmtId="0" fontId="30" fillId="0" borderId="0" xfId="3" applyFont="1" applyBorder="1" applyAlignment="1" applyProtection="1">
      <alignment horizontal="center" vertical="center"/>
    </xf>
    <xf numFmtId="0" fontId="17" fillId="3" borderId="0" xfId="0" applyFont="1" applyFill="1" applyBorder="1" applyAlignment="1" applyProtection="1">
      <alignment horizontal="right"/>
    </xf>
    <xf numFmtId="0" fontId="51" fillId="3" borderId="0" xfId="0" applyFont="1" applyFill="1" applyBorder="1" applyAlignment="1" applyProtection="1">
      <alignment horizontal="center" vertical="top" wrapText="1"/>
    </xf>
    <xf numFmtId="0" fontId="30" fillId="3" borderId="0" xfId="3" applyFont="1" applyFill="1" applyBorder="1" applyAlignment="1" applyProtection="1">
      <alignment horizontal="right" vertical="center"/>
    </xf>
    <xf numFmtId="0" fontId="56" fillId="0" borderId="0" xfId="3" applyFont="1" applyBorder="1" applyAlignment="1" applyProtection="1">
      <alignment horizontal="center" vertical="center"/>
    </xf>
    <xf numFmtId="0" fontId="56" fillId="0" borderId="0" xfId="3" applyFont="1" applyBorder="1" applyAlignment="1" applyProtection="1">
      <alignment horizontal="right" vertical="center"/>
    </xf>
    <xf numFmtId="0" fontId="9" fillId="3" borderId="0" xfId="0" applyFont="1" applyFill="1" applyBorder="1"/>
    <xf numFmtId="0" fontId="9" fillId="0" borderId="12" xfId="0" applyFont="1" applyBorder="1"/>
    <xf numFmtId="0" fontId="9" fillId="0" borderId="44" xfId="0" applyFont="1" applyBorder="1"/>
    <xf numFmtId="0" fontId="58" fillId="0" borderId="0" xfId="2" applyFont="1" applyFill="1" applyBorder="1" applyAlignment="1">
      <alignment horizontal="right" vertical="center"/>
    </xf>
    <xf numFmtId="164" fontId="36" fillId="0" borderId="9" xfId="2" applyNumberFormat="1" applyFont="1" applyBorder="1" applyAlignment="1" applyProtection="1">
      <alignment horizontal="center" vertical="center" wrapText="1"/>
      <protection locked="0"/>
    </xf>
    <xf numFmtId="0" fontId="36" fillId="0" borderId="9" xfId="2" applyFont="1" applyBorder="1" applyAlignment="1" applyProtection="1">
      <alignment horizontal="center" vertical="center" wrapText="1"/>
      <protection locked="0"/>
    </xf>
    <xf numFmtId="165" fontId="47" fillId="4" borderId="23" xfId="2" applyNumberFormat="1" applyFont="1" applyFill="1" applyBorder="1" applyAlignment="1" applyProtection="1">
      <alignment horizontal="center" vertical="top" wrapText="1" readingOrder="2"/>
    </xf>
    <xf numFmtId="0" fontId="36" fillId="0" borderId="0" xfId="2" applyFont="1" applyBorder="1" applyAlignment="1" applyProtection="1">
      <alignment horizontal="right" vertical="top" wrapText="1"/>
    </xf>
    <xf numFmtId="0" fontId="60" fillId="2" borderId="0" xfId="2" applyFont="1" applyFill="1" applyProtection="1"/>
    <xf numFmtId="0" fontId="61" fillId="2" borderId="0" xfId="0" applyFont="1" applyFill="1" applyProtection="1"/>
    <xf numFmtId="0" fontId="62" fillId="0" borderId="33" xfId="2" applyFont="1" applyFill="1" applyBorder="1" applyAlignment="1" applyProtection="1">
      <alignment horizontal="right" vertical="top" wrapText="1" readingOrder="2"/>
    </xf>
    <xf numFmtId="0" fontId="62" fillId="0" borderId="36" xfId="2" applyFont="1" applyFill="1" applyBorder="1" applyAlignment="1" applyProtection="1">
      <alignment horizontal="right" vertical="top" wrapText="1" readingOrder="2"/>
    </xf>
    <xf numFmtId="0" fontId="62" fillId="0" borderId="36" xfId="2" applyFont="1" applyFill="1" applyBorder="1" applyAlignment="1" applyProtection="1">
      <alignment horizontal="justify" vertical="top" wrapText="1" readingOrder="2"/>
    </xf>
    <xf numFmtId="0" fontId="62" fillId="0" borderId="32" xfId="2" applyFont="1" applyFill="1" applyBorder="1" applyAlignment="1" applyProtection="1">
      <alignment horizontal="right" vertical="top" wrapText="1" readingOrder="2"/>
    </xf>
    <xf numFmtId="0" fontId="64" fillId="3" borderId="0" xfId="0" applyFont="1" applyFill="1" applyBorder="1" applyAlignment="1">
      <alignment horizontal="right" vertical="center" wrapText="1" readingOrder="2"/>
    </xf>
    <xf numFmtId="0" fontId="64" fillId="3" borderId="0" xfId="0" applyFont="1" applyFill="1" applyBorder="1" applyAlignment="1">
      <alignment vertical="center" wrapText="1" readingOrder="2"/>
    </xf>
    <xf numFmtId="0" fontId="64" fillId="3" borderId="0" xfId="0" applyFont="1" applyFill="1" applyBorder="1" applyAlignment="1">
      <alignment horizontal="right" vertical="center" readingOrder="2"/>
    </xf>
    <xf numFmtId="49" fontId="38" fillId="6" borderId="53" xfId="0" applyNumberFormat="1" applyFont="1" applyFill="1" applyBorder="1" applyAlignment="1" applyProtection="1">
      <alignment horizontal="center" vertical="top" wrapText="1" readingOrder="2"/>
    </xf>
    <xf numFmtId="0" fontId="38" fillId="3" borderId="9" xfId="0" applyFont="1" applyFill="1" applyBorder="1" applyAlignment="1" applyProtection="1">
      <alignment horizontal="justify" vertical="top" wrapText="1" readingOrder="2"/>
    </xf>
    <xf numFmtId="0" fontId="35" fillId="8" borderId="9" xfId="0" applyFont="1" applyFill="1" applyBorder="1" applyAlignment="1" applyProtection="1">
      <alignment horizontal="justify" vertical="top" wrapText="1" readingOrder="2"/>
    </xf>
    <xf numFmtId="0" fontId="38" fillId="6" borderId="53" xfId="0" applyFont="1" applyFill="1" applyBorder="1" applyAlignment="1" applyProtection="1">
      <alignment horizontal="center" vertical="top" wrapText="1"/>
    </xf>
    <xf numFmtId="49" fontId="38" fillId="6" borderId="53" xfId="0" applyNumberFormat="1" applyFont="1" applyFill="1" applyBorder="1" applyAlignment="1" applyProtection="1">
      <alignment horizontal="center" vertical="top" readingOrder="2"/>
    </xf>
    <xf numFmtId="0" fontId="57" fillId="5" borderId="53" xfId="0" applyFont="1" applyFill="1" applyBorder="1" applyAlignment="1" applyProtection="1">
      <alignment horizontal="center" vertical="top" wrapText="1"/>
    </xf>
    <xf numFmtId="0" fontId="36" fillId="0" borderId="9" xfId="6" applyFont="1" applyBorder="1" applyAlignment="1" applyProtection="1">
      <alignment horizontal="center"/>
      <protection hidden="1"/>
    </xf>
    <xf numFmtId="0" fontId="36" fillId="3" borderId="9" xfId="6" applyFont="1" applyFill="1" applyBorder="1" applyAlignment="1" applyProtection="1">
      <alignment horizontal="center"/>
      <protection hidden="1"/>
    </xf>
    <xf numFmtId="0" fontId="38" fillId="0" borderId="9" xfId="0" applyFont="1" applyBorder="1" applyAlignment="1" applyProtection="1">
      <alignment horizontal="center" vertical="center" wrapText="1"/>
      <protection locked="0" hidden="1"/>
    </xf>
    <xf numFmtId="0" fontId="38" fillId="0" borderId="53" xfId="0" applyFont="1" applyBorder="1" applyAlignment="1" applyProtection="1">
      <alignment horizontal="center" vertical="center" wrapText="1"/>
      <protection locked="0" hidden="1"/>
    </xf>
    <xf numFmtId="0" fontId="38" fillId="0" borderId="53" xfId="0" applyFont="1" applyBorder="1" applyAlignment="1" applyProtection="1">
      <alignment horizontal="center" vertical="top" wrapText="1"/>
      <protection locked="0" hidden="1"/>
    </xf>
    <xf numFmtId="0" fontId="34" fillId="6" borderId="9" xfId="6" applyFont="1" applyFill="1" applyBorder="1" applyAlignment="1">
      <alignment horizontal="right"/>
    </xf>
    <xf numFmtId="49" fontId="67" fillId="13" borderId="9" xfId="6" applyNumberFormat="1" applyFont="1" applyFill="1" applyBorder="1" applyAlignment="1" applyProtection="1">
      <alignment horizontal="right" vertical="top" wrapText="1"/>
      <protection locked="0"/>
    </xf>
    <xf numFmtId="49" fontId="49" fillId="0" borderId="9" xfId="6" applyNumberFormat="1" applyFont="1" applyFill="1" applyBorder="1" applyAlignment="1" applyProtection="1">
      <alignment horizontal="right" vertical="top" wrapText="1"/>
      <protection locked="0"/>
    </xf>
    <xf numFmtId="164" fontId="58" fillId="0" borderId="0" xfId="2" applyNumberFormat="1" applyFont="1" applyFill="1" applyBorder="1" applyAlignment="1">
      <alignment horizontal="right" vertical="center"/>
    </xf>
    <xf numFmtId="0" fontId="68" fillId="0" borderId="0" xfId="2" applyFont="1" applyFill="1" applyBorder="1" applyAlignment="1">
      <alignment horizontal="right" vertical="center"/>
    </xf>
    <xf numFmtId="0" fontId="9" fillId="2" borderId="66" xfId="0" applyFont="1" applyFill="1" applyBorder="1"/>
    <xf numFmtId="0" fontId="9" fillId="2" borderId="0" xfId="0" applyFont="1" applyFill="1" applyBorder="1"/>
    <xf numFmtId="0" fontId="16" fillId="2" borderId="68" xfId="1" applyFont="1" applyFill="1" applyBorder="1"/>
    <xf numFmtId="0" fontId="34" fillId="2" borderId="67" xfId="1" applyFont="1" applyFill="1" applyBorder="1" applyAlignment="1">
      <alignment horizontal="center"/>
    </xf>
    <xf numFmtId="0" fontId="21" fillId="3" borderId="65" xfId="2" applyFont="1" applyFill="1" applyBorder="1" applyProtection="1"/>
    <xf numFmtId="0" fontId="21" fillId="0" borderId="65" xfId="2" applyFont="1" applyBorder="1" applyProtection="1"/>
    <xf numFmtId="0" fontId="20" fillId="3" borderId="65" xfId="2" applyFont="1" applyFill="1" applyBorder="1" applyAlignment="1" applyProtection="1">
      <alignment horizontal="center" vertical="center" wrapText="1"/>
    </xf>
    <xf numFmtId="0" fontId="24" fillId="3" borderId="65" xfId="2" applyFont="1" applyFill="1" applyBorder="1" applyAlignment="1" applyProtection="1">
      <alignment vertical="center" wrapText="1"/>
    </xf>
    <xf numFmtId="0" fontId="24" fillId="3" borderId="65" xfId="2" applyFont="1" applyFill="1" applyBorder="1" applyAlignment="1" applyProtection="1">
      <alignment horizontal="right" vertical="center" wrapText="1"/>
    </xf>
    <xf numFmtId="0" fontId="21" fillId="0" borderId="65" xfId="2" applyFont="1" applyFill="1" applyBorder="1" applyProtection="1"/>
    <xf numFmtId="49" fontId="55" fillId="9" borderId="53" xfId="0" applyNumberFormat="1" applyFont="1" applyFill="1" applyBorder="1" applyAlignment="1" applyProtection="1">
      <alignment horizontal="center" vertical="top" wrapText="1" readingOrder="2"/>
    </xf>
    <xf numFmtId="0" fontId="47" fillId="5" borderId="53" xfId="0" applyFont="1" applyFill="1" applyBorder="1" applyAlignment="1" applyProtection="1">
      <alignment horizontal="center" vertical="center" wrapText="1"/>
    </xf>
    <xf numFmtId="49" fontId="55" fillId="9" borderId="53" xfId="0" applyNumberFormat="1" applyFont="1" applyFill="1" applyBorder="1" applyAlignment="1" applyProtection="1">
      <alignment horizontal="center" vertical="top" wrapText="1" readingOrder="2"/>
    </xf>
    <xf numFmtId="0" fontId="47" fillId="5" borderId="53" xfId="0" applyFont="1" applyFill="1" applyBorder="1" applyAlignment="1" applyProtection="1">
      <alignment horizontal="center" vertical="center" wrapText="1"/>
    </xf>
    <xf numFmtId="0" fontId="26" fillId="3" borderId="0" xfId="3" applyFont="1" applyFill="1" applyBorder="1" applyAlignment="1" applyProtection="1">
      <alignment horizontal="right" vertical="center"/>
    </xf>
    <xf numFmtId="0" fontId="64" fillId="3" borderId="9" xfId="0" applyFont="1" applyFill="1" applyBorder="1" applyAlignment="1" applyProtection="1">
      <alignment horizontal="right" vertical="center" wrapText="1" readingOrder="2"/>
      <protection locked="0"/>
    </xf>
    <xf numFmtId="0" fontId="38" fillId="3" borderId="9" xfId="0" applyFont="1" applyFill="1" applyBorder="1" applyAlignment="1" applyProtection="1">
      <alignment vertical="center" wrapText="1"/>
      <protection locked="0"/>
    </xf>
    <xf numFmtId="0" fontId="38" fillId="3" borderId="0" xfId="0" applyFont="1" applyFill="1" applyBorder="1"/>
    <xf numFmtId="0" fontId="64" fillId="3" borderId="9" xfId="0" applyFont="1" applyFill="1" applyBorder="1" applyAlignment="1" applyProtection="1">
      <alignment wrapText="1" readingOrder="2"/>
      <protection locked="0"/>
    </xf>
    <xf numFmtId="0" fontId="38" fillId="3" borderId="9" xfId="0" applyFont="1" applyFill="1" applyBorder="1" applyAlignment="1" applyProtection="1">
      <alignment wrapText="1"/>
      <protection locked="0"/>
    </xf>
    <xf numFmtId="0" fontId="64" fillId="3" borderId="9" xfId="0" applyFont="1" applyFill="1" applyBorder="1" applyAlignment="1" applyProtection="1">
      <alignment vertical="center" wrapText="1" readingOrder="2"/>
      <protection locked="0"/>
    </xf>
    <xf numFmtId="0" fontId="27" fillId="2" borderId="0" xfId="0" applyFont="1" applyFill="1" applyBorder="1" applyAlignment="1">
      <alignment horizontal="right" vertical="center" wrapText="1" readingOrder="2"/>
    </xf>
    <xf numFmtId="0" fontId="27" fillId="2" borderId="0" xfId="0" applyFont="1" applyFill="1" applyBorder="1" applyAlignment="1">
      <alignment vertical="center" wrapText="1" readingOrder="2"/>
    </xf>
    <xf numFmtId="0" fontId="27" fillId="2" borderId="0" xfId="0" applyFont="1" applyFill="1" applyBorder="1" applyAlignment="1">
      <alignment horizontal="right" vertical="center" readingOrder="2"/>
    </xf>
    <xf numFmtId="0" fontId="9" fillId="3" borderId="56" xfId="0" applyFont="1" applyFill="1" applyBorder="1"/>
    <xf numFmtId="0" fontId="25" fillId="3" borderId="63" xfId="3" applyFont="1" applyFill="1" applyBorder="1" applyAlignment="1" applyProtection="1">
      <alignment horizontal="right" vertical="center"/>
    </xf>
    <xf numFmtId="0" fontId="9" fillId="3" borderId="63" xfId="0" applyFont="1" applyFill="1" applyBorder="1"/>
    <xf numFmtId="0" fontId="9" fillId="3" borderId="57" xfId="0" applyFont="1" applyFill="1" applyBorder="1"/>
    <xf numFmtId="0" fontId="9" fillId="3" borderId="58" xfId="0" applyFont="1" applyFill="1" applyBorder="1"/>
    <xf numFmtId="0" fontId="9" fillId="3" borderId="59" xfId="0" applyFont="1" applyFill="1" applyBorder="1"/>
    <xf numFmtId="0" fontId="34" fillId="2" borderId="0" xfId="1" applyFont="1" applyFill="1" applyBorder="1" applyAlignment="1"/>
    <xf numFmtId="0" fontId="64" fillId="5" borderId="15" xfId="0" applyFont="1" applyFill="1" applyBorder="1" applyAlignment="1" applyProtection="1">
      <alignment wrapText="1" readingOrder="2"/>
      <protection locked="0"/>
    </xf>
    <xf numFmtId="0" fontId="64" fillId="5" borderId="16" xfId="0" applyFont="1" applyFill="1" applyBorder="1" applyAlignment="1" applyProtection="1">
      <alignment wrapText="1" readingOrder="2"/>
      <protection locked="0"/>
    </xf>
    <xf numFmtId="0" fontId="9" fillId="2" borderId="0" xfId="0" applyFont="1" applyFill="1" applyBorder="1" applyAlignment="1"/>
    <xf numFmtId="0" fontId="49" fillId="2" borderId="0" xfId="0" applyFont="1" applyFill="1" applyBorder="1" applyAlignment="1">
      <alignment horizontal="right" vertical="center" wrapText="1" readingOrder="2"/>
    </xf>
    <xf numFmtId="0" fontId="49" fillId="2" borderId="0" xfId="0" applyFont="1" applyFill="1" applyBorder="1" applyAlignment="1" applyProtection="1">
      <alignment vertical="center" wrapText="1" readingOrder="2"/>
      <protection locked="0"/>
    </xf>
    <xf numFmtId="0" fontId="49" fillId="2" borderId="0" xfId="0" applyFont="1" applyFill="1" applyBorder="1" applyAlignment="1">
      <alignment horizontal="right" vertical="top" wrapText="1" readingOrder="2"/>
    </xf>
    <xf numFmtId="0" fontId="49" fillId="2" borderId="0" xfId="0" applyFont="1" applyFill="1" applyBorder="1" applyAlignment="1">
      <alignment horizontal="right" vertical="center" readingOrder="2"/>
    </xf>
    <xf numFmtId="0" fontId="48" fillId="2" borderId="0" xfId="0" applyFont="1" applyFill="1" applyBorder="1" applyAlignment="1" applyProtection="1">
      <alignment vertical="top" wrapText="1"/>
      <protection locked="0"/>
    </xf>
    <xf numFmtId="0" fontId="9" fillId="3" borderId="59" xfId="0" applyFont="1" applyFill="1" applyBorder="1" applyAlignment="1">
      <alignment horizontal="center"/>
    </xf>
    <xf numFmtId="165" fontId="38" fillId="3" borderId="53" xfId="0" applyNumberFormat="1" applyFont="1" applyFill="1" applyBorder="1" applyAlignment="1">
      <alignment horizontal="center" vertical="center"/>
    </xf>
    <xf numFmtId="0" fontId="38" fillId="3" borderId="64" xfId="0" applyFont="1" applyFill="1" applyBorder="1" applyAlignment="1" applyProtection="1">
      <alignment horizontal="center" vertical="center"/>
      <protection locked="0"/>
    </xf>
    <xf numFmtId="0" fontId="38" fillId="3" borderId="53" xfId="0" applyFont="1" applyFill="1" applyBorder="1" applyAlignment="1" applyProtection="1">
      <alignment horizontal="center" vertical="center" wrapText="1"/>
      <protection locked="0"/>
    </xf>
    <xf numFmtId="165" fontId="38" fillId="3" borderId="64" xfId="0" applyNumberFormat="1" applyFont="1" applyFill="1" applyBorder="1" applyAlignment="1">
      <alignment horizontal="center" vertical="center"/>
    </xf>
    <xf numFmtId="0" fontId="38" fillId="3" borderId="64" xfId="0" applyFont="1" applyFill="1" applyBorder="1" applyAlignment="1" applyProtection="1">
      <alignment horizontal="center" vertical="center" wrapText="1"/>
      <protection locked="0"/>
    </xf>
    <xf numFmtId="0" fontId="9" fillId="3" borderId="63" xfId="0" applyFont="1" applyFill="1" applyBorder="1" applyAlignment="1"/>
    <xf numFmtId="0" fontId="17" fillId="2" borderId="0" xfId="0" applyFont="1" applyFill="1" applyAlignment="1" applyProtection="1">
      <alignment horizontal="right"/>
    </xf>
    <xf numFmtId="0" fontId="17" fillId="2" borderId="0" xfId="0" applyFont="1" applyFill="1" applyProtection="1"/>
    <xf numFmtId="0" fontId="17" fillId="2" borderId="0" xfId="0" applyFont="1" applyFill="1" applyAlignment="1" applyProtection="1">
      <alignment horizontal="center"/>
    </xf>
    <xf numFmtId="0" fontId="30" fillId="3" borderId="0" xfId="3" applyFont="1" applyFill="1" applyBorder="1" applyAlignment="1" applyProtection="1">
      <alignment horizontal="center" vertical="center"/>
    </xf>
    <xf numFmtId="0" fontId="31" fillId="3" borderId="0" xfId="6" applyFont="1" applyFill="1" applyBorder="1" applyAlignment="1" applyProtection="1">
      <alignment horizontal="right" vertical="center"/>
    </xf>
    <xf numFmtId="0" fontId="17" fillId="3" borderId="56" xfId="0" applyFont="1" applyFill="1" applyBorder="1" applyAlignment="1" applyProtection="1">
      <alignment horizontal="right"/>
    </xf>
    <xf numFmtId="0" fontId="17" fillId="3" borderId="63" xfId="0" applyFont="1" applyFill="1" applyBorder="1" applyAlignment="1" applyProtection="1">
      <alignment horizontal="right"/>
    </xf>
    <xf numFmtId="0" fontId="30" fillId="3" borderId="63" xfId="3" applyFont="1" applyFill="1" applyBorder="1" applyAlignment="1" applyProtection="1">
      <alignment horizontal="center" vertical="center"/>
    </xf>
    <xf numFmtId="0" fontId="31" fillId="3" borderId="63" xfId="6" applyFont="1" applyFill="1" applyBorder="1" applyAlignment="1" applyProtection="1">
      <alignment horizontal="right" vertical="center"/>
    </xf>
    <xf numFmtId="0" fontId="30" fillId="3" borderId="63" xfId="3" applyFont="1" applyFill="1" applyBorder="1" applyAlignment="1" applyProtection="1">
      <alignment horizontal="right" vertical="center"/>
    </xf>
    <xf numFmtId="0" fontId="17" fillId="3" borderId="57" xfId="0" applyFont="1" applyFill="1" applyBorder="1" applyAlignment="1" applyProtection="1">
      <alignment horizontal="right"/>
    </xf>
    <xf numFmtId="0" fontId="17" fillId="3" borderId="58" xfId="0" applyFont="1" applyFill="1" applyBorder="1" applyAlignment="1" applyProtection="1">
      <alignment horizontal="right"/>
    </xf>
    <xf numFmtId="0" fontId="17" fillId="3" borderId="59" xfId="0" applyFont="1" applyFill="1" applyBorder="1" applyAlignment="1" applyProtection="1">
      <alignment horizontal="right"/>
    </xf>
    <xf numFmtId="0" fontId="17" fillId="0" borderId="58" xfId="0" applyFont="1" applyBorder="1" applyAlignment="1" applyProtection="1">
      <alignment horizontal="right"/>
    </xf>
    <xf numFmtId="0" fontId="17" fillId="0" borderId="0" xfId="0" applyFont="1" applyBorder="1" applyAlignment="1" applyProtection="1">
      <alignment horizontal="right"/>
    </xf>
    <xf numFmtId="0" fontId="17" fillId="0" borderId="59" xfId="0" applyFont="1" applyBorder="1" applyAlignment="1" applyProtection="1">
      <alignment horizontal="right"/>
    </xf>
    <xf numFmtId="0" fontId="56" fillId="0" borderId="0" xfId="0" applyFont="1" applyBorder="1" applyAlignment="1" applyProtection="1">
      <alignment horizontal="right"/>
    </xf>
    <xf numFmtId="0" fontId="17" fillId="0" borderId="58" xfId="0" applyFont="1" applyBorder="1" applyProtection="1"/>
    <xf numFmtId="0" fontId="17" fillId="0" borderId="59" xfId="0" applyFont="1" applyBorder="1" applyProtection="1"/>
    <xf numFmtId="0" fontId="38" fillId="0" borderId="0" xfId="0" applyFont="1" applyBorder="1" applyAlignment="1" applyProtection="1">
      <alignment horizontal="justify" vertical="top" readingOrder="2"/>
    </xf>
    <xf numFmtId="0" fontId="17" fillId="3" borderId="58" xfId="0" applyFont="1" applyFill="1" applyBorder="1" applyProtection="1"/>
    <xf numFmtId="0" fontId="17" fillId="3" borderId="0" xfId="0" applyFont="1" applyFill="1" applyBorder="1" applyProtection="1"/>
    <xf numFmtId="0" fontId="17" fillId="3" borderId="0" xfId="0" applyFont="1" applyFill="1" applyBorder="1" applyAlignment="1" applyProtection="1">
      <alignment horizontal="center"/>
    </xf>
    <xf numFmtId="0" fontId="17" fillId="3" borderId="59" xfId="0" applyFont="1" applyFill="1" applyBorder="1" applyProtection="1"/>
    <xf numFmtId="0" fontId="9" fillId="2" borderId="17" xfId="0" applyFont="1" applyFill="1" applyBorder="1"/>
    <xf numFmtId="165" fontId="38" fillId="3" borderId="70" xfId="0" applyNumberFormat="1" applyFont="1" applyFill="1" applyBorder="1" applyAlignment="1">
      <alignment horizontal="center" vertical="center"/>
    </xf>
    <xf numFmtId="0" fontId="38" fillId="3" borderId="69" xfId="0" applyFont="1" applyFill="1" applyBorder="1" applyAlignment="1" applyProtection="1">
      <alignment horizontal="center" vertical="center"/>
      <protection locked="0"/>
    </xf>
    <xf numFmtId="0" fontId="38" fillId="3" borderId="70" xfId="0" applyFont="1" applyFill="1" applyBorder="1" applyAlignment="1" applyProtection="1">
      <alignment horizontal="center" vertical="center" wrapText="1"/>
      <protection locked="0"/>
    </xf>
    <xf numFmtId="0" fontId="8" fillId="0" borderId="11" xfId="1" applyFont="1" applyBorder="1"/>
    <xf numFmtId="0" fontId="8" fillId="0" borderId="0" xfId="1" applyFont="1"/>
    <xf numFmtId="0" fontId="8" fillId="0" borderId="22" xfId="1" applyFont="1" applyBorder="1"/>
    <xf numFmtId="0" fontId="9" fillId="0" borderId="0" xfId="2" applyFont="1"/>
    <xf numFmtId="0" fontId="10" fillId="0" borderId="0" xfId="2" applyFont="1" applyAlignment="1">
      <alignment horizontal="left" vertical="center"/>
    </xf>
    <xf numFmtId="0" fontId="8" fillId="0" borderId="10" xfId="1" applyFont="1" applyBorder="1"/>
    <xf numFmtId="0" fontId="8" fillId="0" borderId="13" xfId="1" applyFont="1" applyBorder="1"/>
    <xf numFmtId="0" fontId="8" fillId="0" borderId="18" xfId="1" applyFont="1" applyBorder="1"/>
    <xf numFmtId="1" fontId="17" fillId="3" borderId="53" xfId="0" applyNumberFormat="1" applyFont="1" applyFill="1" applyBorder="1" applyAlignment="1" applyProtection="1">
      <alignment horizontal="center" vertical="center"/>
      <protection locked="0"/>
    </xf>
    <xf numFmtId="1" fontId="38" fillId="3" borderId="70" xfId="0" applyNumberFormat="1" applyFont="1" applyFill="1" applyBorder="1" applyAlignment="1" applyProtection="1">
      <alignment horizontal="center" vertical="center" wrapText="1"/>
      <protection hidden="1"/>
    </xf>
    <xf numFmtId="0" fontId="58" fillId="0" borderId="0" xfId="2" applyFont="1" applyFill="1" applyBorder="1" applyAlignment="1" applyProtection="1">
      <alignment horizontal="right" vertical="center"/>
      <protection locked="0" hidden="1"/>
    </xf>
    <xf numFmtId="168" fontId="38" fillId="0" borderId="9" xfId="6" applyNumberFormat="1" applyFont="1" applyBorder="1" applyAlignment="1" applyProtection="1">
      <alignment horizontal="left" vertical="top" wrapText="1"/>
      <protection locked="0" hidden="1"/>
    </xf>
    <xf numFmtId="0" fontId="38" fillId="0" borderId="9" xfId="0" applyFont="1" applyBorder="1" applyAlignment="1" applyProtection="1">
      <alignment horizontal="center" vertical="center" wrapText="1"/>
      <protection hidden="1"/>
    </xf>
    <xf numFmtId="0" fontId="40" fillId="14" borderId="53" xfId="0" applyFont="1" applyFill="1" applyBorder="1" applyAlignment="1" applyProtection="1">
      <alignment horizontal="center" vertical="center" wrapText="1"/>
    </xf>
    <xf numFmtId="1" fontId="38" fillId="3" borderId="70" xfId="0" applyNumberFormat="1" applyFont="1" applyFill="1" applyBorder="1" applyAlignment="1" applyProtection="1">
      <alignment horizontal="center" vertical="center" wrapText="1"/>
      <protection locked="0" hidden="1"/>
    </xf>
    <xf numFmtId="168" fontId="38" fillId="0" borderId="9" xfId="6" applyNumberFormat="1" applyFont="1" applyBorder="1" applyAlignment="1" applyProtection="1">
      <alignment horizontal="center" vertical="center" wrapText="1"/>
      <protection locked="0" hidden="1"/>
    </xf>
    <xf numFmtId="0" fontId="64" fillId="5" borderId="15" xfId="0" applyFont="1" applyFill="1" applyBorder="1" applyAlignment="1" applyProtection="1">
      <alignment vertical="center" wrapText="1" readingOrder="2"/>
    </xf>
    <xf numFmtId="0" fontId="64" fillId="5" borderId="16" xfId="0" applyFont="1" applyFill="1" applyBorder="1" applyAlignment="1" applyProtection="1">
      <alignment vertical="center" wrapText="1" readingOrder="2"/>
    </xf>
    <xf numFmtId="0" fontId="52" fillId="0" borderId="0" xfId="2" applyFont="1" applyFill="1" applyBorder="1" applyAlignment="1">
      <alignment horizontal="center" wrapText="1"/>
    </xf>
    <xf numFmtId="0" fontId="53" fillId="0" borderId="0" xfId="2" applyFont="1" applyFill="1" applyBorder="1" applyAlignment="1">
      <alignment horizontal="center" vertical="top" wrapText="1"/>
    </xf>
    <xf numFmtId="0" fontId="40" fillId="0" borderId="5" xfId="3" applyFont="1" applyBorder="1" applyAlignment="1" applyProtection="1">
      <alignment horizontal="right" vertical="center" wrapText="1" readingOrder="2"/>
    </xf>
    <xf numFmtId="0" fontId="40" fillId="0" borderId="6" xfId="3" applyFont="1" applyBorder="1" applyAlignment="1" applyProtection="1">
      <alignment horizontal="right" vertical="center" wrapText="1" readingOrder="2"/>
    </xf>
    <xf numFmtId="0" fontId="40" fillId="0" borderId="7" xfId="3" applyFont="1" applyBorder="1" applyAlignment="1" applyProtection="1">
      <alignment horizontal="right" vertical="center" wrapText="1" readingOrder="2"/>
    </xf>
    <xf numFmtId="0" fontId="34" fillId="2" borderId="54" xfId="1" applyFont="1" applyFill="1" applyBorder="1" applyAlignment="1" applyProtection="1">
      <alignment horizontal="center"/>
      <protection hidden="1"/>
    </xf>
    <xf numFmtId="0" fontId="34" fillId="2" borderId="62" xfId="1" applyFont="1" applyFill="1" applyBorder="1" applyAlignment="1" applyProtection="1">
      <alignment horizontal="center"/>
      <protection hidden="1"/>
    </xf>
    <xf numFmtId="0" fontId="34" fillId="2" borderId="55" xfId="1" applyFont="1" applyFill="1" applyBorder="1" applyAlignment="1" applyProtection="1">
      <alignment horizontal="center"/>
      <protection hidden="1"/>
    </xf>
    <xf numFmtId="0" fontId="18" fillId="0" borderId="0" xfId="1" applyFont="1" applyFill="1" applyBorder="1" applyAlignment="1">
      <alignment horizontal="center" wrapText="1"/>
    </xf>
    <xf numFmtId="0" fontId="40" fillId="0" borderId="4" xfId="3" applyFont="1" applyBorder="1" applyAlignment="1" applyProtection="1">
      <alignment horizontal="right" wrapText="1" readingOrder="2"/>
    </xf>
    <xf numFmtId="0" fontId="40" fillId="0" borderId="5" xfId="3" applyFont="1" applyBorder="1" applyAlignment="1" applyProtection="1">
      <alignment horizontal="right" wrapText="1" readingOrder="2"/>
    </xf>
    <xf numFmtId="0" fontId="40" fillId="0" borderId="6" xfId="3" applyFont="1" applyBorder="1" applyAlignment="1" applyProtection="1">
      <alignment horizontal="right" wrapText="1" readingOrder="2"/>
    </xf>
    <xf numFmtId="0" fontId="40" fillId="0" borderId="7" xfId="3" applyFont="1" applyBorder="1" applyAlignment="1" applyProtection="1">
      <alignment horizontal="right" wrapText="1" readingOrder="2"/>
    </xf>
    <xf numFmtId="0" fontId="36" fillId="0" borderId="14" xfId="2" applyFont="1" applyBorder="1" applyAlignment="1" applyProtection="1">
      <alignment horizontal="right" vertical="center" wrapText="1"/>
      <protection locked="0"/>
    </xf>
    <xf numFmtId="0" fontId="36" fillId="0" borderId="15" xfId="2" applyFont="1" applyBorder="1" applyAlignment="1" applyProtection="1">
      <alignment horizontal="right" vertical="center" wrapText="1"/>
      <protection locked="0"/>
    </xf>
    <xf numFmtId="0" fontId="36" fillId="0" borderId="16" xfId="2" applyFont="1" applyBorder="1" applyAlignment="1" applyProtection="1">
      <alignment horizontal="right" vertical="center" wrapText="1"/>
      <protection locked="0"/>
    </xf>
    <xf numFmtId="0" fontId="40" fillId="2" borderId="14" xfId="2" applyFont="1" applyFill="1" applyBorder="1" applyAlignment="1" applyProtection="1">
      <alignment horizontal="center" vertical="top" wrapText="1"/>
    </xf>
    <xf numFmtId="0" fontId="40" fillId="2" borderId="15" xfId="2" applyFont="1" applyFill="1" applyBorder="1" applyAlignment="1" applyProtection="1">
      <alignment horizontal="center" vertical="top" wrapText="1"/>
    </xf>
    <xf numFmtId="0" fontId="40" fillId="2" borderId="16" xfId="2" applyFont="1" applyFill="1" applyBorder="1" applyAlignment="1" applyProtection="1">
      <alignment horizontal="center" vertical="top" wrapText="1"/>
    </xf>
    <xf numFmtId="0" fontId="36" fillId="0" borderId="14" xfId="2" applyFont="1" applyBorder="1" applyAlignment="1" applyProtection="1">
      <alignment horizontal="center" vertical="center" wrapText="1"/>
      <protection locked="0"/>
    </xf>
    <xf numFmtId="0" fontId="36" fillId="0" borderId="16" xfId="2" applyFont="1" applyBorder="1" applyAlignment="1" applyProtection="1">
      <alignment horizontal="center" vertical="center" wrapText="1"/>
      <protection locked="0"/>
    </xf>
    <xf numFmtId="0" fontId="18" fillId="0" borderId="0" xfId="1" applyFont="1" applyAlignment="1">
      <alignment horizontal="center" wrapText="1"/>
    </xf>
    <xf numFmtId="0" fontId="34" fillId="2" borderId="68" xfId="1" applyFont="1" applyFill="1" applyBorder="1" applyAlignment="1">
      <alignment horizontal="center"/>
    </xf>
    <xf numFmtId="0" fontId="37" fillId="9" borderId="31" xfId="2" applyFont="1" applyFill="1" applyBorder="1" applyAlignment="1" applyProtection="1">
      <alignment horizontal="center" vertical="center"/>
    </xf>
    <xf numFmtId="0" fontId="37" fillId="9" borderId="26" xfId="2" applyFont="1" applyFill="1" applyBorder="1" applyAlignment="1" applyProtection="1">
      <alignment horizontal="center" vertical="center"/>
    </xf>
    <xf numFmtId="0" fontId="36" fillId="0" borderId="28" xfId="2" applyFont="1" applyBorder="1" applyAlignment="1" applyProtection="1">
      <alignment horizontal="justify" vertical="top" wrapText="1"/>
    </xf>
    <xf numFmtId="0" fontId="36" fillId="0" borderId="30" xfId="2" applyFont="1" applyBorder="1" applyAlignment="1" applyProtection="1">
      <alignment horizontal="justify" vertical="top" wrapText="1"/>
    </xf>
    <xf numFmtId="0" fontId="36" fillId="0" borderId="28" xfId="2" applyFont="1" applyBorder="1" applyAlignment="1" applyProtection="1">
      <alignment horizontal="justify" vertical="center" wrapText="1"/>
    </xf>
    <xf numFmtId="0" fontId="36" fillId="0" borderId="30" xfId="2" applyFont="1" applyBorder="1" applyAlignment="1" applyProtection="1">
      <alignment horizontal="justify" vertical="center" wrapText="1"/>
    </xf>
    <xf numFmtId="0" fontId="36" fillId="0" borderId="28" xfId="2" applyFont="1" applyBorder="1" applyAlignment="1" applyProtection="1">
      <alignment horizontal="right" vertical="top" wrapText="1"/>
    </xf>
    <xf numFmtId="0" fontId="36" fillId="0" borderId="30" xfId="2" applyFont="1" applyBorder="1" applyAlignment="1" applyProtection="1">
      <alignment horizontal="right" vertical="top" wrapText="1"/>
    </xf>
    <xf numFmtId="165" fontId="47" fillId="4" borderId="23" xfId="2" applyNumberFormat="1" applyFont="1" applyFill="1" applyBorder="1" applyAlignment="1" applyProtection="1">
      <alignment horizontal="center" vertical="top" wrapText="1" readingOrder="2"/>
    </xf>
    <xf numFmtId="0" fontId="36" fillId="0" borderId="46" xfId="2" applyFont="1" applyBorder="1" applyAlignment="1" applyProtection="1">
      <alignment horizontal="right" vertical="center" wrapText="1"/>
    </xf>
    <xf numFmtId="0" fontId="36" fillId="0" borderId="47" xfId="2" applyFont="1" applyBorder="1" applyAlignment="1" applyProtection="1">
      <alignment horizontal="right" vertical="center" wrapText="1"/>
    </xf>
    <xf numFmtId="0" fontId="23" fillId="3" borderId="0" xfId="2" applyFont="1" applyFill="1" applyBorder="1" applyAlignment="1" applyProtection="1">
      <alignment horizontal="center" vertical="center" wrapText="1"/>
    </xf>
    <xf numFmtId="0" fontId="46" fillId="3" borderId="0" xfId="2" applyFont="1" applyFill="1" applyBorder="1" applyAlignment="1" applyProtection="1">
      <alignment horizontal="right" vertical="center" wrapText="1"/>
    </xf>
    <xf numFmtId="0" fontId="36" fillId="0" borderId="46" xfId="2" applyFont="1" applyBorder="1" applyAlignment="1" applyProtection="1">
      <alignment horizontal="right" vertical="top" wrapText="1"/>
    </xf>
    <xf numFmtId="0" fontId="36" fillId="0" borderId="47" xfId="2" applyFont="1" applyBorder="1" applyAlignment="1" applyProtection="1">
      <alignment horizontal="right" vertical="top" wrapText="1"/>
    </xf>
    <xf numFmtId="1" fontId="36" fillId="3" borderId="28" xfId="2" applyNumberFormat="1" applyFont="1" applyFill="1" applyBorder="1" applyAlignment="1" applyProtection="1">
      <alignment horizontal="justify" vertical="top" wrapText="1"/>
    </xf>
    <xf numFmtId="1" fontId="36" fillId="3" borderId="29" xfId="2" applyNumberFormat="1" applyFont="1" applyFill="1" applyBorder="1" applyAlignment="1" applyProtection="1">
      <alignment horizontal="justify" vertical="top" wrapText="1"/>
    </xf>
    <xf numFmtId="1" fontId="36" fillId="3" borderId="30" xfId="2" applyNumberFormat="1" applyFont="1" applyFill="1" applyBorder="1" applyAlignment="1" applyProtection="1">
      <alignment horizontal="justify" vertical="top" wrapText="1"/>
    </xf>
    <xf numFmtId="165" fontId="47" fillId="4" borderId="24" xfId="2" applyNumberFormat="1" applyFont="1" applyFill="1" applyBorder="1" applyAlignment="1" applyProtection="1">
      <alignment horizontal="center" vertical="top" wrapText="1" readingOrder="2"/>
    </xf>
    <xf numFmtId="165" fontId="47" fillId="4" borderId="25" xfId="2" applyNumberFormat="1" applyFont="1" applyFill="1" applyBorder="1" applyAlignment="1" applyProtection="1">
      <alignment horizontal="center" vertical="top" wrapText="1" readingOrder="2"/>
    </xf>
    <xf numFmtId="0" fontId="23" fillId="3" borderId="0" xfId="5" applyFont="1" applyFill="1" applyBorder="1" applyAlignment="1">
      <alignment horizontal="center" vertical="center"/>
    </xf>
    <xf numFmtId="0" fontId="64" fillId="5" borderId="9" xfId="0" applyFont="1" applyFill="1" applyBorder="1" applyAlignment="1">
      <alignment horizontal="right" vertical="top" wrapText="1" readingOrder="2"/>
    </xf>
    <xf numFmtId="0" fontId="64" fillId="5" borderId="14" xfId="0" applyFont="1" applyFill="1" applyBorder="1" applyAlignment="1">
      <alignment horizontal="center" vertical="center" readingOrder="2"/>
    </xf>
    <xf numFmtId="0" fontId="64" fillId="5" borderId="16" xfId="0" applyFont="1" applyFill="1" applyBorder="1" applyAlignment="1">
      <alignment horizontal="center" vertical="center" readingOrder="2"/>
    </xf>
    <xf numFmtId="0" fontId="64" fillId="5" borderId="14" xfId="0" applyFont="1" applyFill="1" applyBorder="1" applyAlignment="1">
      <alignment horizontal="center" readingOrder="2"/>
    </xf>
    <xf numFmtId="0" fontId="64" fillId="5" borderId="16" xfId="0" applyFont="1" applyFill="1" applyBorder="1" applyAlignment="1">
      <alignment horizontal="center" readingOrder="2"/>
    </xf>
    <xf numFmtId="0" fontId="64" fillId="5" borderId="14" xfId="0" applyFont="1" applyFill="1" applyBorder="1" applyAlignment="1">
      <alignment horizontal="center" vertical="top" wrapText="1" readingOrder="2"/>
    </xf>
    <xf numFmtId="0" fontId="64" fillId="5" borderId="16" xfId="0" applyFont="1" applyFill="1" applyBorder="1" applyAlignment="1">
      <alignment horizontal="center" vertical="top" wrapText="1" readingOrder="2"/>
    </xf>
    <xf numFmtId="0" fontId="59" fillId="5" borderId="76" xfId="0" applyFont="1" applyFill="1" applyBorder="1" applyAlignment="1">
      <alignment horizontal="center" vertical="center" wrapText="1" readingOrder="2"/>
    </xf>
    <xf numFmtId="0" fontId="40" fillId="14" borderId="70" xfId="0" applyFont="1" applyFill="1" applyBorder="1" applyAlignment="1" applyProtection="1">
      <alignment horizontal="center" vertical="center" wrapText="1"/>
    </xf>
    <xf numFmtId="0" fontId="40" fillId="14" borderId="53" xfId="0" applyFont="1" applyFill="1" applyBorder="1" applyAlignment="1" applyProtection="1">
      <alignment horizontal="center" vertical="center" wrapText="1"/>
    </xf>
    <xf numFmtId="0" fontId="59" fillId="5" borderId="81" xfId="0" applyFont="1" applyFill="1" applyBorder="1" applyAlignment="1">
      <alignment horizontal="center" vertical="top" wrapText="1" readingOrder="2"/>
    </xf>
    <xf numFmtId="0" fontId="59" fillId="5" borderId="82" xfId="0" applyFont="1" applyFill="1" applyBorder="1" applyAlignment="1">
      <alignment horizontal="center" vertical="top" wrapText="1" readingOrder="2"/>
    </xf>
    <xf numFmtId="0" fontId="59" fillId="5" borderId="78" xfId="0" applyFont="1" applyFill="1" applyBorder="1" applyAlignment="1">
      <alignment horizontal="center" vertical="top" wrapText="1" readingOrder="2"/>
    </xf>
    <xf numFmtId="0" fontId="40" fillId="14" borderId="69" xfId="0" applyFont="1" applyFill="1" applyBorder="1" applyAlignment="1" applyProtection="1">
      <alignment horizontal="center" vertical="center" wrapText="1"/>
    </xf>
    <xf numFmtId="0" fontId="59" fillId="5" borderId="77" xfId="0" applyFont="1" applyFill="1" applyBorder="1" applyAlignment="1">
      <alignment horizontal="center" vertical="top" wrapText="1" readingOrder="2"/>
    </xf>
    <xf numFmtId="0" fontId="59" fillId="5" borderId="79" xfId="0" applyFont="1" applyFill="1" applyBorder="1" applyAlignment="1">
      <alignment horizontal="center" vertical="center" wrapText="1" readingOrder="2"/>
    </xf>
    <xf numFmtId="0" fontId="59" fillId="5" borderId="80" xfId="0" applyFont="1" applyFill="1" applyBorder="1" applyAlignment="1">
      <alignment horizontal="center" vertical="center" wrapText="1" readingOrder="2"/>
    </xf>
    <xf numFmtId="49" fontId="55" fillId="10" borderId="53" xfId="0" applyNumberFormat="1" applyFont="1" applyFill="1" applyBorder="1" applyAlignment="1" applyProtection="1">
      <alignment horizontal="center" vertical="top" wrapText="1" readingOrder="2"/>
    </xf>
    <xf numFmtId="0" fontId="55" fillId="10" borderId="56" xfId="0" applyFont="1" applyFill="1" applyBorder="1" applyAlignment="1" applyProtection="1">
      <alignment horizontal="center" vertical="top" wrapText="1" readingOrder="2"/>
    </xf>
    <xf numFmtId="0" fontId="55" fillId="10" borderId="57" xfId="0" applyFont="1" applyFill="1" applyBorder="1" applyAlignment="1" applyProtection="1">
      <alignment horizontal="center" vertical="top" wrapText="1" readingOrder="2"/>
    </xf>
    <xf numFmtId="0" fontId="55" fillId="10" borderId="58" xfId="0" applyFont="1" applyFill="1" applyBorder="1" applyAlignment="1" applyProtection="1">
      <alignment horizontal="center" vertical="top" wrapText="1" readingOrder="2"/>
    </xf>
    <xf numFmtId="0" fontId="55" fillId="10" borderId="59" xfId="0" applyFont="1" applyFill="1" applyBorder="1" applyAlignment="1" applyProtection="1">
      <alignment horizontal="center" vertical="top" wrapText="1" readingOrder="2"/>
    </xf>
    <xf numFmtId="0" fontId="55" fillId="10" borderId="60" xfId="0" applyFont="1" applyFill="1" applyBorder="1" applyAlignment="1" applyProtection="1">
      <alignment horizontal="center" vertical="top" wrapText="1" readingOrder="2"/>
    </xf>
    <xf numFmtId="0" fontId="55" fillId="10" borderId="61" xfId="0" applyFont="1" applyFill="1" applyBorder="1" applyAlignment="1" applyProtection="1">
      <alignment horizontal="center" vertical="top" wrapText="1" readingOrder="2"/>
    </xf>
    <xf numFmtId="0" fontId="55" fillId="11" borderId="53" xfId="0" applyFont="1" applyFill="1" applyBorder="1" applyAlignment="1" applyProtection="1">
      <alignment horizontal="center" vertical="center" wrapText="1" readingOrder="2"/>
    </xf>
    <xf numFmtId="49" fontId="55" fillId="11" borderId="53" xfId="0" applyNumberFormat="1" applyFont="1" applyFill="1" applyBorder="1" applyAlignment="1" applyProtection="1">
      <alignment horizontal="center" vertical="top" wrapText="1" readingOrder="2"/>
    </xf>
    <xf numFmtId="0" fontId="55" fillId="11" borderId="56" xfId="0" applyFont="1" applyFill="1" applyBorder="1" applyAlignment="1" applyProtection="1">
      <alignment horizontal="center" vertical="top" wrapText="1" readingOrder="2"/>
    </xf>
    <xf numFmtId="0" fontId="55" fillId="11" borderId="57" xfId="0" applyFont="1" applyFill="1" applyBorder="1" applyAlignment="1" applyProtection="1">
      <alignment horizontal="center" vertical="top" wrapText="1" readingOrder="2"/>
    </xf>
    <xf numFmtId="0" fontId="55" fillId="11" borderId="58" xfId="0" applyFont="1" applyFill="1" applyBorder="1" applyAlignment="1" applyProtection="1">
      <alignment horizontal="center" vertical="top" wrapText="1" readingOrder="2"/>
    </xf>
    <xf numFmtId="0" fontId="55" fillId="11" borderId="59" xfId="0" applyFont="1" applyFill="1" applyBorder="1" applyAlignment="1" applyProtection="1">
      <alignment horizontal="center" vertical="top" wrapText="1" readingOrder="2"/>
    </xf>
    <xf numFmtId="0" fontId="55" fillId="11" borderId="60" xfId="0" applyFont="1" applyFill="1" applyBorder="1" applyAlignment="1" applyProtection="1">
      <alignment horizontal="center" vertical="top" wrapText="1" readingOrder="2"/>
    </xf>
    <xf numFmtId="0" fontId="55" fillId="11" borderId="61" xfId="0" applyFont="1" applyFill="1" applyBorder="1" applyAlignment="1" applyProtection="1">
      <alignment horizontal="center" vertical="top" wrapText="1" readingOrder="2"/>
    </xf>
    <xf numFmtId="0" fontId="54" fillId="10" borderId="53" xfId="0" applyFont="1" applyFill="1" applyBorder="1" applyAlignment="1" applyProtection="1">
      <alignment horizontal="center" vertical="center" wrapText="1" readingOrder="2"/>
    </xf>
    <xf numFmtId="0" fontId="55" fillId="12" borderId="53" xfId="0" applyFont="1" applyFill="1" applyBorder="1" applyAlignment="1" applyProtection="1">
      <alignment horizontal="center" vertical="top" wrapText="1" readingOrder="2"/>
    </xf>
    <xf numFmtId="49" fontId="55" fillId="12" borderId="53" xfId="0" applyNumberFormat="1" applyFont="1" applyFill="1" applyBorder="1" applyAlignment="1" applyProtection="1">
      <alignment horizontal="center" vertical="top" wrapText="1" readingOrder="2"/>
    </xf>
    <xf numFmtId="0" fontId="55" fillId="12" borderId="56" xfId="0" applyFont="1" applyFill="1" applyBorder="1" applyAlignment="1" applyProtection="1">
      <alignment horizontal="center" vertical="top" wrapText="1" readingOrder="2"/>
    </xf>
    <xf numFmtId="0" fontId="55" fillId="12" borderId="57" xfId="0" applyFont="1" applyFill="1" applyBorder="1" applyAlignment="1" applyProtection="1">
      <alignment horizontal="center" vertical="top" wrapText="1" readingOrder="2"/>
    </xf>
    <xf numFmtId="0" fontId="55" fillId="12" borderId="58" xfId="0" applyFont="1" applyFill="1" applyBorder="1" applyAlignment="1" applyProtection="1">
      <alignment horizontal="center" vertical="top" wrapText="1" readingOrder="2"/>
    </xf>
    <xf numFmtId="0" fontId="55" fillId="12" borderId="59" xfId="0" applyFont="1" applyFill="1" applyBorder="1" applyAlignment="1" applyProtection="1">
      <alignment horizontal="center" vertical="top" wrapText="1" readingOrder="2"/>
    </xf>
    <xf numFmtId="0" fontId="55" fillId="12" borderId="60" xfId="0" applyFont="1" applyFill="1" applyBorder="1" applyAlignment="1" applyProtection="1">
      <alignment horizontal="center" vertical="top" wrapText="1" readingOrder="2"/>
    </xf>
    <xf numFmtId="0" fontId="55" fillId="12" borderId="61" xfId="0" applyFont="1" applyFill="1" applyBorder="1" applyAlignment="1" applyProtection="1">
      <alignment horizontal="center" vertical="top" wrapText="1" readingOrder="2"/>
    </xf>
    <xf numFmtId="49" fontId="55" fillId="9" borderId="53" xfId="0" applyNumberFormat="1" applyFont="1" applyFill="1" applyBorder="1" applyAlignment="1" applyProtection="1">
      <alignment horizontal="center" vertical="top" wrapText="1" readingOrder="2"/>
    </xf>
    <xf numFmtId="0" fontId="55" fillId="9" borderId="56" xfId="0" applyFont="1" applyFill="1" applyBorder="1" applyAlignment="1" applyProtection="1">
      <alignment horizontal="center" vertical="top" wrapText="1" readingOrder="2"/>
    </xf>
    <xf numFmtId="0" fontId="55" fillId="9" borderId="57" xfId="0" applyFont="1" applyFill="1" applyBorder="1" applyAlignment="1" applyProtection="1">
      <alignment horizontal="center" vertical="top" wrapText="1" readingOrder="2"/>
    </xf>
    <xf numFmtId="0" fontId="55" fillId="9" borderId="60" xfId="0" applyFont="1" applyFill="1" applyBorder="1" applyAlignment="1" applyProtection="1">
      <alignment horizontal="center" vertical="top" wrapText="1" readingOrder="2"/>
    </xf>
    <xf numFmtId="0" fontId="55" fillId="9" borderId="61" xfId="0" applyFont="1" applyFill="1" applyBorder="1" applyAlignment="1" applyProtection="1">
      <alignment horizontal="center" vertical="top" wrapText="1" readingOrder="2"/>
    </xf>
    <xf numFmtId="0" fontId="55" fillId="9" borderId="58" xfId="0" applyFont="1" applyFill="1" applyBorder="1" applyAlignment="1" applyProtection="1">
      <alignment horizontal="center" vertical="top" wrapText="1" readingOrder="2"/>
    </xf>
    <xf numFmtId="0" fontId="55" fillId="9" borderId="59" xfId="0" applyFont="1" applyFill="1" applyBorder="1" applyAlignment="1" applyProtection="1">
      <alignment horizontal="center" vertical="top" wrapText="1" readingOrder="2"/>
    </xf>
    <xf numFmtId="165" fontId="57" fillId="5" borderId="54" xfId="0" applyNumberFormat="1" applyFont="1" applyFill="1" applyBorder="1" applyAlignment="1" applyProtection="1">
      <alignment horizontal="center"/>
      <protection hidden="1"/>
    </xf>
    <xf numFmtId="165" fontId="57" fillId="5" borderId="62" xfId="0" applyNumberFormat="1" applyFont="1" applyFill="1" applyBorder="1" applyAlignment="1" applyProtection="1">
      <alignment horizontal="center"/>
      <protection hidden="1"/>
    </xf>
    <xf numFmtId="165" fontId="57" fillId="5" borderId="55" xfId="0" applyNumberFormat="1" applyFont="1" applyFill="1" applyBorder="1" applyAlignment="1" applyProtection="1">
      <alignment horizontal="center"/>
      <protection hidden="1"/>
    </xf>
    <xf numFmtId="0" fontId="57" fillId="5" borderId="54" xfId="0" applyFont="1" applyFill="1" applyBorder="1" applyAlignment="1" applyProtection="1">
      <alignment horizontal="center" vertical="top" wrapText="1"/>
    </xf>
    <xf numFmtId="0" fontId="57" fillId="5" borderId="55" xfId="0" applyFont="1" applyFill="1" applyBorder="1" applyAlignment="1" applyProtection="1">
      <alignment horizontal="center" vertical="top" wrapText="1"/>
    </xf>
    <xf numFmtId="49" fontId="57" fillId="5" borderId="54" xfId="0" applyNumberFormat="1" applyFont="1" applyFill="1" applyBorder="1" applyAlignment="1" applyProtection="1">
      <alignment horizontal="center" vertical="top" wrapText="1"/>
      <protection hidden="1"/>
    </xf>
    <xf numFmtId="49" fontId="57" fillId="5" borderId="62" xfId="0" applyNumberFormat="1" applyFont="1" applyFill="1" applyBorder="1" applyAlignment="1" applyProtection="1">
      <alignment horizontal="center" vertical="top" wrapText="1"/>
      <protection hidden="1"/>
    </xf>
    <xf numFmtId="49" fontId="57" fillId="5" borderId="55" xfId="0" applyNumberFormat="1" applyFont="1" applyFill="1" applyBorder="1" applyAlignment="1" applyProtection="1">
      <alignment horizontal="center" vertical="top" wrapText="1"/>
      <protection hidden="1"/>
    </xf>
    <xf numFmtId="0" fontId="47" fillId="5" borderId="53" xfId="0" applyFont="1" applyFill="1" applyBorder="1" applyAlignment="1" applyProtection="1">
      <alignment horizontal="center" vertical="center" wrapText="1"/>
    </xf>
    <xf numFmtId="0" fontId="54" fillId="9" borderId="53" xfId="0" applyFont="1" applyFill="1" applyBorder="1" applyAlignment="1" applyProtection="1">
      <alignment horizontal="center" vertical="center" wrapText="1" readingOrder="2"/>
    </xf>
    <xf numFmtId="0" fontId="54" fillId="9" borderId="54" xfId="0" applyFont="1" applyFill="1" applyBorder="1" applyAlignment="1" applyProtection="1">
      <alignment horizontal="center" vertical="top" wrapText="1" readingOrder="2"/>
    </xf>
    <xf numFmtId="0" fontId="54" fillId="9" borderId="55" xfId="0" applyFont="1" applyFill="1" applyBorder="1" applyAlignment="1" applyProtection="1">
      <alignment horizontal="center" vertical="top" wrapText="1" readingOrder="2"/>
    </xf>
    <xf numFmtId="0" fontId="34" fillId="2" borderId="83" xfId="1" applyFont="1" applyFill="1" applyBorder="1" applyAlignment="1">
      <alignment horizontal="center"/>
    </xf>
    <xf numFmtId="0" fontId="34" fillId="2" borderId="84" xfId="1" applyFont="1" applyFill="1" applyBorder="1" applyAlignment="1">
      <alignment horizontal="center"/>
    </xf>
    <xf numFmtId="0" fontId="29" fillId="3" borderId="12" xfId="5" applyFont="1" applyFill="1" applyBorder="1" applyAlignment="1">
      <alignment horizontal="center" vertical="center"/>
    </xf>
    <xf numFmtId="0" fontId="29" fillId="3" borderId="0" xfId="5" applyFont="1" applyFill="1" applyBorder="1" applyAlignment="1">
      <alignment horizontal="center" vertical="center"/>
    </xf>
    <xf numFmtId="0" fontId="66" fillId="4" borderId="14" xfId="4" applyFont="1" applyFill="1" applyBorder="1" applyAlignment="1">
      <alignment horizontal="center"/>
    </xf>
    <xf numFmtId="0" fontId="66" fillId="4" borderId="16" xfId="4" applyFont="1" applyFill="1" applyBorder="1" applyAlignment="1">
      <alignment horizontal="center"/>
    </xf>
    <xf numFmtId="0" fontId="50" fillId="7" borderId="49" xfId="5" applyFont="1" applyFill="1" applyBorder="1" applyAlignment="1">
      <alignment horizontal="center"/>
    </xf>
    <xf numFmtId="0" fontId="50" fillId="7" borderId="50" xfId="5" applyFont="1" applyFill="1" applyBorder="1" applyAlignment="1">
      <alignment horizontal="center"/>
    </xf>
    <xf numFmtId="0" fontId="50" fillId="7" borderId="51" xfId="5" applyFont="1" applyFill="1" applyBorder="1" applyAlignment="1">
      <alignment horizontal="center"/>
    </xf>
    <xf numFmtId="167" fontId="69" fillId="9" borderId="75" xfId="5" applyNumberFormat="1" applyFont="1" applyFill="1" applyBorder="1" applyAlignment="1">
      <alignment horizontal="center" readingOrder="2"/>
    </xf>
    <xf numFmtId="167" fontId="69" fillId="9" borderId="74" xfId="5" applyNumberFormat="1" applyFont="1" applyFill="1" applyBorder="1" applyAlignment="1">
      <alignment horizontal="center" readingOrder="2"/>
    </xf>
    <xf numFmtId="167" fontId="69" fillId="9" borderId="73" xfId="5" applyNumberFormat="1" applyFont="1" applyFill="1" applyBorder="1" applyAlignment="1">
      <alignment horizontal="center" readingOrder="2"/>
    </xf>
    <xf numFmtId="0" fontId="69" fillId="10" borderId="75" xfId="5" applyFont="1" applyFill="1" applyBorder="1" applyAlignment="1">
      <alignment horizontal="center" readingOrder="2"/>
    </xf>
    <xf numFmtId="0" fontId="69" fillId="10" borderId="74" xfId="5" applyFont="1" applyFill="1" applyBorder="1" applyAlignment="1">
      <alignment horizontal="center" readingOrder="2"/>
    </xf>
    <xf numFmtId="0" fontId="69" fillId="10" borderId="73" xfId="5" applyFont="1" applyFill="1" applyBorder="1" applyAlignment="1">
      <alignment horizontal="center" readingOrder="2"/>
    </xf>
    <xf numFmtId="0" fontId="69" fillId="11" borderId="75" xfId="5" applyFont="1" applyFill="1" applyBorder="1" applyAlignment="1">
      <alignment horizontal="center" readingOrder="2"/>
    </xf>
    <xf numFmtId="0" fontId="69" fillId="11" borderId="74" xfId="5" applyFont="1" applyFill="1" applyBorder="1" applyAlignment="1">
      <alignment horizontal="center" readingOrder="2"/>
    </xf>
    <xf numFmtId="0" fontId="69" fillId="11" borderId="73" xfId="5" applyFont="1" applyFill="1" applyBorder="1" applyAlignment="1">
      <alignment horizontal="center" readingOrder="2"/>
    </xf>
    <xf numFmtId="0" fontId="69" fillId="12" borderId="75" xfId="5" applyFont="1" applyFill="1" applyBorder="1" applyAlignment="1">
      <alignment horizontal="center" vertical="top" wrapText="1" readingOrder="2"/>
    </xf>
    <xf numFmtId="0" fontId="69" fillId="12" borderId="74" xfId="5" applyFont="1" applyFill="1" applyBorder="1" applyAlignment="1">
      <alignment horizontal="center" vertical="top" readingOrder="2"/>
    </xf>
    <xf numFmtId="0" fontId="69" fillId="12" borderId="73" xfId="5" applyFont="1" applyFill="1" applyBorder="1" applyAlignment="1">
      <alignment horizontal="center" vertical="top" readingOrder="2"/>
    </xf>
    <xf numFmtId="0" fontId="34" fillId="2" borderId="54" xfId="1" applyFont="1" applyFill="1" applyBorder="1" applyAlignment="1">
      <alignment horizontal="center"/>
    </xf>
    <xf numFmtId="0" fontId="34" fillId="2" borderId="62" xfId="1" applyFont="1" applyFill="1" applyBorder="1" applyAlignment="1">
      <alignment horizontal="center"/>
    </xf>
    <xf numFmtId="0" fontId="34" fillId="2" borderId="55" xfId="1" applyFont="1" applyFill="1" applyBorder="1" applyAlignment="1">
      <alignment horizontal="center"/>
    </xf>
    <xf numFmtId="165" fontId="57" fillId="5" borderId="54" xfId="0" applyNumberFormat="1" applyFont="1" applyFill="1" applyBorder="1" applyAlignment="1">
      <alignment horizontal="center"/>
    </xf>
    <xf numFmtId="165" fontId="57" fillId="5" borderId="62" xfId="0" applyNumberFormat="1" applyFont="1" applyFill="1" applyBorder="1" applyAlignment="1">
      <alignment horizontal="center"/>
    </xf>
    <xf numFmtId="165" fontId="57" fillId="5" borderId="55" xfId="0" applyNumberFormat="1" applyFont="1" applyFill="1" applyBorder="1" applyAlignment="1">
      <alignment horizontal="center"/>
    </xf>
    <xf numFmtId="49" fontId="57" fillId="5" borderId="54" xfId="0" applyNumberFormat="1" applyFont="1" applyFill="1" applyBorder="1" applyAlignment="1" applyProtection="1">
      <alignment horizontal="center" vertical="top" wrapText="1"/>
    </xf>
    <xf numFmtId="49" fontId="57" fillId="5" borderId="62" xfId="0" applyNumberFormat="1" applyFont="1" applyFill="1" applyBorder="1" applyAlignment="1" applyProtection="1">
      <alignment horizontal="center" vertical="top" wrapText="1"/>
    </xf>
    <xf numFmtId="49" fontId="57" fillId="5" borderId="55" xfId="0" applyNumberFormat="1" applyFont="1" applyFill="1" applyBorder="1" applyAlignment="1" applyProtection="1">
      <alignment horizontal="center" vertical="top" wrapText="1"/>
    </xf>
    <xf numFmtId="0" fontId="50" fillId="7" borderId="49" xfId="5" applyFont="1" applyFill="1" applyBorder="1" applyAlignment="1" applyProtection="1">
      <alignment horizontal="center"/>
      <protection hidden="1"/>
    </xf>
    <xf numFmtId="0" fontId="50" fillId="7" borderId="50" xfId="5" applyFont="1" applyFill="1" applyBorder="1" applyAlignment="1" applyProtection="1">
      <alignment horizontal="center"/>
      <protection hidden="1"/>
    </xf>
    <xf numFmtId="0" fontId="50" fillId="7" borderId="51" xfId="5" applyFont="1" applyFill="1" applyBorder="1" applyAlignment="1" applyProtection="1">
      <alignment horizontal="center"/>
      <protection hidden="1"/>
    </xf>
    <xf numFmtId="0" fontId="34" fillId="2" borderId="72" xfId="1" applyFont="1" applyFill="1" applyBorder="1" applyAlignment="1">
      <alignment horizontal="center"/>
    </xf>
    <xf numFmtId="0" fontId="34" fillId="2" borderId="0" xfId="1" applyFont="1" applyFill="1" applyBorder="1" applyAlignment="1">
      <alignment horizontal="center"/>
    </xf>
    <xf numFmtId="0" fontId="29" fillId="3" borderId="71" xfId="5" applyFont="1" applyFill="1" applyBorder="1" applyAlignment="1">
      <alignment horizontal="center" vertical="center"/>
    </xf>
    <xf numFmtId="0" fontId="66" fillId="4" borderId="14" xfId="4" applyFont="1" applyFill="1" applyBorder="1" applyAlignment="1" applyProtection="1">
      <alignment horizontal="center"/>
      <protection hidden="1"/>
    </xf>
    <xf numFmtId="0" fontId="66" fillId="4" borderId="16" xfId="4" applyFont="1" applyFill="1" applyBorder="1" applyAlignment="1" applyProtection="1">
      <alignment horizontal="center"/>
      <protection hidden="1"/>
    </xf>
  </cellXfs>
  <cellStyles count="7">
    <cellStyle name="Hyperlink" xfId="3" builtinId="8"/>
    <cellStyle name="Normal" xfId="0" builtinId="0"/>
    <cellStyle name="Normal 2" xfId="1"/>
    <cellStyle name="Normal 2 2" xfId="4"/>
    <cellStyle name="Normal 2 3" xfId="5"/>
    <cellStyle name="Normal 7" xfId="2"/>
    <cellStyle name="Normal_SHEET" xfId="6"/>
  </cellStyles>
  <dxfs count="2124">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ont>
        <b/>
        <i val="0"/>
        <color theme="0"/>
      </font>
      <fill>
        <patternFill>
          <bgColor rgb="FF70AD47"/>
        </patternFill>
      </fill>
    </dxf>
    <dxf>
      <font>
        <b/>
        <i val="0"/>
        <color theme="0"/>
      </font>
      <fill>
        <patternFill>
          <bgColor rgb="FFFFC000"/>
        </patternFill>
      </fill>
    </dxf>
    <dxf>
      <font>
        <b/>
        <i val="0"/>
        <color theme="0"/>
      </font>
      <fill>
        <patternFill>
          <bgColor rgb="FFFF0000"/>
        </patternFill>
      </fill>
    </dxf>
    <dxf>
      <font>
        <color theme="0"/>
      </font>
      <fill>
        <patternFill>
          <bgColor rgb="FF757575"/>
        </patternFill>
      </fill>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757575"/>
      <color rgb="FFFC0D1B"/>
      <color rgb="FFFDBF2D"/>
      <color rgb="FF72AC4D"/>
      <color rgb="FF384CA0"/>
      <color rgb="FF58843B"/>
      <color rgb="FF373D48"/>
      <color rgb="FF00B9AD"/>
      <color rgb="FF198981"/>
      <color rgb="FF2B3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١-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overlay val="0"/>
      <c:spPr>
        <a:noFill/>
        <a:ln>
          <a:noFill/>
        </a:ln>
        <a:effectLst/>
      </c:spPr>
    </c:title>
    <c:autoTitleDeleted val="0"/>
    <c:plotArea>
      <c:layout/>
      <c:pieChart>
        <c:varyColors val="1"/>
        <c:ser>
          <c:idx val="2"/>
          <c:order val="0"/>
          <c:tx>
            <c:strRef>
              <c:f>'نتائج التقييم والالتزام- نظام ١'!$B$19:$C$19</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C7F7-44D2-9D87-3CE897FF94BC}"/>
              </c:ext>
            </c:extLst>
          </c:dPt>
          <c:dPt>
            <c:idx val="1"/>
            <c:bubble3D val="0"/>
            <c:spPr>
              <a:solidFill>
                <a:srgbClr val="FFC000"/>
              </a:solidFill>
            </c:spPr>
            <c:extLst>
              <c:ext xmlns:c16="http://schemas.microsoft.com/office/drawing/2014/chart" uri="{C3380CC4-5D6E-409C-BE32-E72D297353CC}">
                <c16:uniqueId val="{00000003-C7F7-44D2-9D87-3CE897FF94BC}"/>
              </c:ext>
            </c:extLst>
          </c:dPt>
          <c:dPt>
            <c:idx val="2"/>
            <c:bubble3D val="0"/>
            <c:spPr>
              <a:solidFill>
                <a:srgbClr val="FF0000"/>
              </a:solidFill>
            </c:spPr>
            <c:extLst>
              <c:ext xmlns:c16="http://schemas.microsoft.com/office/drawing/2014/chart" uri="{C3380CC4-5D6E-409C-BE32-E72D297353CC}">
                <c16:uniqueId val="{00000005-C7F7-44D2-9D87-3CE897FF94BC}"/>
              </c:ext>
            </c:extLst>
          </c:dPt>
          <c:dPt>
            <c:idx val="3"/>
            <c:bubble3D val="0"/>
            <c:spPr>
              <a:solidFill>
                <a:srgbClr val="757575"/>
              </a:solidFill>
            </c:spPr>
            <c:extLst>
              <c:ext xmlns:c16="http://schemas.microsoft.com/office/drawing/2014/chart" uri="{C3380CC4-5D6E-409C-BE32-E72D297353CC}">
                <c16:uniqueId val="{00000007-C7F7-44D2-9D87-3CE897FF94BC}"/>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7F7-44D2-9D87-3CE897FF94BC}"/>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7F7-44D2-9D87-3CE897FF94BC}"/>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7F7-44D2-9D87-3CE897FF94BC}"/>
                </c:ext>
              </c:extLst>
            </c:dLbl>
            <c:dLbl>
              <c:idx val="3"/>
              <c:layout>
                <c:manualLayout>
                  <c:x val="5.4694249337084798E-2"/>
                  <c:y val="-9.247239132524750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7F7-44D2-9D87-3CE897FF94BC}"/>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 نظام ١'!$B$20:$B$23</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نظام ١'!$C$20:$C$23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C7F7-44D2-9D87-3CE897FF94BC}"/>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٢-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نظام ١'!$B$42:$C$42</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6A32-4F3A-824B-6A8AEB2E520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A32-4F3A-824B-6A8AEB2E520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A32-4F3A-824B-6A8AEB2E520E}"/>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6A32-4F3A-824B-6A8AEB2E520E}"/>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A32-4F3A-824B-6A8AEB2E520E}"/>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A32-4F3A-824B-6A8AEB2E520E}"/>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A32-4F3A-824B-6A8AEB2E520E}"/>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A32-4F3A-824B-6A8AEB2E520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نظام ١'!$B$43:$B$46</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نظام ١'!$C$43:$C$46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6A32-4F3A-824B-6A8AEB2E520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٣- </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صمود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Resilience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نظام ١'!$B$65:$C$65</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2322-4C8A-91F9-A10AE17640D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322-4C8A-91F9-A10AE17640D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322-4C8A-91F9-A10AE17640D0}"/>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2322-4C8A-91F9-A10AE17640D0}"/>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322-4C8A-91F9-A10AE17640D0}"/>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322-4C8A-91F9-A10AE17640D0}"/>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22-4C8A-91F9-A10AE17640D0}"/>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322-4C8A-91F9-A10AE17640D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نظام ١'!$B$66:$B$69</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نظام ١'!$C$66:$C$69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2322-4C8A-91F9-A10AE17640D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٤- الأمن السيبراني المتعلق بالأطراف الخارجية والحوسبة السحابية</a:t>
            </a:r>
          </a:p>
          <a:p>
            <a:pPr rtl="1">
              <a:defRPr sz="1200">
                <a:solidFill>
                  <a:sysClr val="windowText" lastClr="000000"/>
                </a:solidFill>
                <a:latin typeface="DIN Next LT Arabic Light" panose="020B0303020203050203" pitchFamily="34" charset="-78"/>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Third-Party and Cloud Computing Cybersecurity</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manualLayout>
          <c:layoutTarget val="inner"/>
          <c:xMode val="edge"/>
          <c:yMode val="edge"/>
          <c:x val="0.33610864040330274"/>
          <c:y val="0.24265413021765703"/>
          <c:w val="0.39119928677167437"/>
          <c:h val="0.55314541408085249"/>
        </c:manualLayout>
      </c:layout>
      <c:pieChart>
        <c:varyColors val="1"/>
        <c:ser>
          <c:idx val="0"/>
          <c:order val="0"/>
          <c:tx>
            <c:strRef>
              <c:f>'نتائج التقييم والالتزام- نظام ١'!$C$88</c:f>
              <c:strCache>
                <c:ptCount val="1"/>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AF3F-44A4-829F-973B3EFB4C4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F3F-44A4-829F-973B3EFB4C4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AF3F-44A4-829F-973B3EFB4C49}"/>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AF3F-44A4-829F-973B3EFB4C49}"/>
              </c:ext>
            </c:extLst>
          </c:dPt>
          <c:dLbls>
            <c:dLbl>
              <c:idx val="0"/>
              <c:layout>
                <c:manualLayout>
                  <c:x val="9.3696948389534504E-2"/>
                  <c:y val="3.375860446689449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F3F-44A4-829F-973B3EFB4C49}"/>
                </c:ext>
              </c:extLst>
            </c:dLbl>
            <c:dLbl>
              <c:idx val="1"/>
              <c:layout>
                <c:manualLayout>
                  <c:x val="-0.13568604155427499"/>
                  <c:y val="6.375352845045280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F3F-44A4-829F-973B3EFB4C49}"/>
                </c:ext>
              </c:extLst>
            </c:dLbl>
            <c:dLbl>
              <c:idx val="2"/>
              <c:layout>
                <c:manualLayout>
                  <c:x val="6.6254680058756996E-2"/>
                  <c:y val="-1.19954934878423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F3F-44A4-829F-973B3EFB4C49}"/>
                </c:ext>
              </c:extLst>
            </c:dLbl>
            <c:dLbl>
              <c:idx val="3"/>
              <c:layout>
                <c:manualLayout>
                  <c:x val="-4.6692253746059502E-2"/>
                  <c:y val="-2.05823687705493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F3F-44A4-829F-973B3EFB4C4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نظام ١'!$B$89:$B$92</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نظام ١'!$C$89:$C$92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AF3F-44A4-829F-973B3EFB4C4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36118599830829773"/>
          <c:y val="3.0482612926608872E-2"/>
        </c:manualLayout>
      </c:layout>
      <c:overlay val="0"/>
      <c:spPr>
        <a:noFill/>
        <a:ln>
          <a:noFill/>
        </a:ln>
        <a:effectLst/>
      </c:spPr>
    </c:title>
    <c:autoTitleDeleted val="0"/>
    <c:plotArea>
      <c:layout/>
      <c:pieChart>
        <c:varyColors val="1"/>
        <c:ser>
          <c:idx val="2"/>
          <c:order val="0"/>
          <c:tx>
            <c:strRef>
              <c:f>'نتائج التقييم والالتزام- نظام ١'!$B$6:$C$6</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E9D8-41B1-B5EA-B2CA6295E925}"/>
              </c:ext>
            </c:extLst>
          </c:dPt>
          <c:dPt>
            <c:idx val="1"/>
            <c:bubble3D val="0"/>
            <c:spPr>
              <a:solidFill>
                <a:srgbClr val="FFC000"/>
              </a:solidFill>
            </c:spPr>
            <c:extLst>
              <c:ext xmlns:c16="http://schemas.microsoft.com/office/drawing/2014/chart" uri="{C3380CC4-5D6E-409C-BE32-E72D297353CC}">
                <c16:uniqueId val="{00000003-E9D8-41B1-B5EA-B2CA6295E925}"/>
              </c:ext>
            </c:extLst>
          </c:dPt>
          <c:dPt>
            <c:idx val="2"/>
            <c:bubble3D val="0"/>
            <c:spPr>
              <a:solidFill>
                <a:srgbClr val="FF0000"/>
              </a:solidFill>
            </c:spPr>
            <c:extLst>
              <c:ext xmlns:c16="http://schemas.microsoft.com/office/drawing/2014/chart" uri="{C3380CC4-5D6E-409C-BE32-E72D297353CC}">
                <c16:uniqueId val="{00000005-E9D8-41B1-B5EA-B2CA6295E925}"/>
              </c:ext>
            </c:extLst>
          </c:dPt>
          <c:dPt>
            <c:idx val="3"/>
            <c:bubble3D val="0"/>
            <c:spPr>
              <a:solidFill>
                <a:srgbClr val="757575"/>
              </a:solidFill>
            </c:spPr>
            <c:extLst>
              <c:ext xmlns:c16="http://schemas.microsoft.com/office/drawing/2014/chart" uri="{C3380CC4-5D6E-409C-BE32-E72D297353CC}">
                <c16:uniqueId val="{00000007-E9D8-41B1-B5EA-B2CA6295E925}"/>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9D8-41B1-B5EA-B2CA6295E925}"/>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9D8-41B1-B5EA-B2CA6295E925}"/>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9D8-41B1-B5EA-B2CA6295E925}"/>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9D8-41B1-B5EA-B2CA6295E925}"/>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 نظام ١'!$B$7:$B$10</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نظام ١'!$C$7:$C$10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9D8-41B1-B5EA-B2CA6295E925}"/>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١-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overlay val="0"/>
      <c:spPr>
        <a:noFill/>
        <a:ln>
          <a:noFill/>
        </a:ln>
        <a:effectLst/>
      </c:spPr>
    </c:title>
    <c:autoTitleDeleted val="0"/>
    <c:plotArea>
      <c:layout/>
      <c:pieChart>
        <c:varyColors val="1"/>
        <c:ser>
          <c:idx val="2"/>
          <c:order val="0"/>
          <c:tx>
            <c:strRef>
              <c:f>'نتائج التقييم والالتزام - نظام٢'!$B$19:$C$19</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89DE-4D99-9805-7619B84B1EC3}"/>
              </c:ext>
            </c:extLst>
          </c:dPt>
          <c:dPt>
            <c:idx val="1"/>
            <c:bubble3D val="0"/>
            <c:spPr>
              <a:solidFill>
                <a:srgbClr val="FFC000"/>
              </a:solidFill>
            </c:spPr>
            <c:extLst>
              <c:ext xmlns:c16="http://schemas.microsoft.com/office/drawing/2014/chart" uri="{C3380CC4-5D6E-409C-BE32-E72D297353CC}">
                <c16:uniqueId val="{00000003-89DE-4D99-9805-7619B84B1EC3}"/>
              </c:ext>
            </c:extLst>
          </c:dPt>
          <c:dPt>
            <c:idx val="2"/>
            <c:bubble3D val="0"/>
            <c:spPr>
              <a:solidFill>
                <a:srgbClr val="FF0000"/>
              </a:solidFill>
            </c:spPr>
            <c:extLst>
              <c:ext xmlns:c16="http://schemas.microsoft.com/office/drawing/2014/chart" uri="{C3380CC4-5D6E-409C-BE32-E72D297353CC}">
                <c16:uniqueId val="{00000005-89DE-4D99-9805-7619B84B1EC3}"/>
              </c:ext>
            </c:extLst>
          </c:dPt>
          <c:dPt>
            <c:idx val="3"/>
            <c:bubble3D val="0"/>
            <c:spPr>
              <a:solidFill>
                <a:srgbClr val="757575"/>
              </a:solidFill>
            </c:spPr>
            <c:extLst>
              <c:ext xmlns:c16="http://schemas.microsoft.com/office/drawing/2014/chart" uri="{C3380CC4-5D6E-409C-BE32-E72D297353CC}">
                <c16:uniqueId val="{00000007-89DE-4D99-9805-7619B84B1EC3}"/>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9DE-4D99-9805-7619B84B1EC3}"/>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9DE-4D99-9805-7619B84B1EC3}"/>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9DE-4D99-9805-7619B84B1EC3}"/>
                </c:ext>
              </c:extLst>
            </c:dLbl>
            <c:dLbl>
              <c:idx val="3"/>
              <c:layout>
                <c:manualLayout>
                  <c:x val="5.4694249337084798E-2"/>
                  <c:y val="-9.247239132524750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9DE-4D99-9805-7619B84B1EC3}"/>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 - نظام٢'!$B$20:$B$23</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نظام٢'!$C$20:$C$23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9DE-4D99-9805-7619B84B1EC3}"/>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٢-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 نظام٢'!$B$42:$C$42</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1644-4D42-8CCD-DECC49D312C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644-4D42-8CCD-DECC49D312C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644-4D42-8CCD-DECC49D312CC}"/>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1644-4D42-8CCD-DECC49D312CC}"/>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644-4D42-8CCD-DECC49D312CC}"/>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644-4D42-8CCD-DECC49D312CC}"/>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44-4D42-8CCD-DECC49D312CC}"/>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644-4D42-8CCD-DECC49D312C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 نظام٢'!$B$43:$B$46</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نظام٢'!$C$43:$C$46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1644-4D42-8CCD-DECC49D312C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٣- </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صمود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Resilience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 نظام٢'!$B$65:$C$65</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819B-4FD9-A61E-7C9601E3D6DA}"/>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819B-4FD9-A61E-7C9601E3D6DA}"/>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819B-4FD9-A61E-7C9601E3D6DA}"/>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819B-4FD9-A61E-7C9601E3D6DA}"/>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19B-4FD9-A61E-7C9601E3D6DA}"/>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19B-4FD9-A61E-7C9601E3D6DA}"/>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19B-4FD9-A61E-7C9601E3D6DA}"/>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19B-4FD9-A61E-7C9601E3D6D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 نظام٢'!$B$66:$B$69</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نظام٢'!$C$66:$C$69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19B-4FD9-A61E-7C9601E3D6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٤- الأمن السيبراني المتعلق بالأطراف الخارجية والحوسبة السحابية</a:t>
            </a:r>
          </a:p>
          <a:p>
            <a:pPr rtl="1">
              <a:defRPr sz="1200">
                <a:solidFill>
                  <a:sysClr val="windowText" lastClr="000000"/>
                </a:solidFill>
                <a:latin typeface="DIN Next LT Arabic Light" panose="020B0303020203050203" pitchFamily="34" charset="-78"/>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Third-Party and Cloud Computing Cybersecurity</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 نظام٢'!$C$88</c:f>
              <c:strCache>
                <c:ptCount val="1"/>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B3FF-4756-B10F-5D2E92EB066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B3FF-4756-B10F-5D2E92EB066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B3FF-4756-B10F-5D2E92EB066F}"/>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B3FF-4756-B10F-5D2E92EB066F}"/>
              </c:ext>
            </c:extLst>
          </c:dPt>
          <c:dLbls>
            <c:dLbl>
              <c:idx val="0"/>
              <c:layout>
                <c:manualLayout>
                  <c:x val="9.3696948389534504E-2"/>
                  <c:y val="3.375860446689449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FF-4756-B10F-5D2E92EB066F}"/>
                </c:ext>
              </c:extLst>
            </c:dLbl>
            <c:dLbl>
              <c:idx val="1"/>
              <c:layout>
                <c:manualLayout>
                  <c:x val="-0.13568604155427499"/>
                  <c:y val="6.375352845045280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FF-4756-B10F-5D2E92EB066F}"/>
                </c:ext>
              </c:extLst>
            </c:dLbl>
            <c:dLbl>
              <c:idx val="2"/>
              <c:layout>
                <c:manualLayout>
                  <c:x val="6.6254680058756996E-2"/>
                  <c:y val="-1.19954934878423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FF-4756-B10F-5D2E92EB066F}"/>
                </c:ext>
              </c:extLst>
            </c:dLbl>
            <c:dLbl>
              <c:idx val="3"/>
              <c:layout>
                <c:manualLayout>
                  <c:x val="-4.6692253746059502E-2"/>
                  <c:y val="-2.05823687705493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3FF-4756-B10F-5D2E92EB066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 نظام٢'!$B$89:$B$92</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نظام٢'!$C$89:$C$92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B3FF-4756-B10F-5D2E92EB066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36118599830829773"/>
          <c:y val="3.0482612926608872E-2"/>
        </c:manualLayout>
      </c:layout>
      <c:overlay val="0"/>
      <c:spPr>
        <a:noFill/>
        <a:ln>
          <a:noFill/>
        </a:ln>
        <a:effectLst/>
      </c:spPr>
    </c:title>
    <c:autoTitleDeleted val="0"/>
    <c:plotArea>
      <c:layout/>
      <c:pieChart>
        <c:varyColors val="1"/>
        <c:ser>
          <c:idx val="2"/>
          <c:order val="0"/>
          <c:tx>
            <c:strRef>
              <c:f>'نتائج التقييم والالتزام - نظام٢'!$B$6:$C$6</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D42B-430A-929B-19F0D34E95F1}"/>
              </c:ext>
            </c:extLst>
          </c:dPt>
          <c:dPt>
            <c:idx val="1"/>
            <c:bubble3D val="0"/>
            <c:spPr>
              <a:solidFill>
                <a:srgbClr val="FFC000"/>
              </a:solidFill>
            </c:spPr>
            <c:extLst>
              <c:ext xmlns:c16="http://schemas.microsoft.com/office/drawing/2014/chart" uri="{C3380CC4-5D6E-409C-BE32-E72D297353CC}">
                <c16:uniqueId val="{00000003-D42B-430A-929B-19F0D34E95F1}"/>
              </c:ext>
            </c:extLst>
          </c:dPt>
          <c:dPt>
            <c:idx val="2"/>
            <c:bubble3D val="0"/>
            <c:spPr>
              <a:solidFill>
                <a:srgbClr val="FF0000"/>
              </a:solidFill>
            </c:spPr>
            <c:extLst>
              <c:ext xmlns:c16="http://schemas.microsoft.com/office/drawing/2014/chart" uri="{C3380CC4-5D6E-409C-BE32-E72D297353CC}">
                <c16:uniqueId val="{00000005-D42B-430A-929B-19F0D34E95F1}"/>
              </c:ext>
            </c:extLst>
          </c:dPt>
          <c:dPt>
            <c:idx val="3"/>
            <c:bubble3D val="0"/>
            <c:spPr>
              <a:solidFill>
                <a:srgbClr val="757575"/>
              </a:solidFill>
            </c:spPr>
            <c:extLst>
              <c:ext xmlns:c16="http://schemas.microsoft.com/office/drawing/2014/chart" uri="{C3380CC4-5D6E-409C-BE32-E72D297353CC}">
                <c16:uniqueId val="{00000007-D42B-430A-929B-19F0D34E95F1}"/>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42B-430A-929B-19F0D34E95F1}"/>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42B-430A-929B-19F0D34E95F1}"/>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42B-430A-929B-19F0D34E95F1}"/>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42B-430A-929B-19F0D34E95F1}"/>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 - نظام٢'!$B$7:$B$10</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نظام٢'!$C$7:$C$10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42B-430A-929B-19F0D34E95F1}"/>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١-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overlay val="0"/>
      <c:spPr>
        <a:noFill/>
        <a:ln>
          <a:noFill/>
        </a:ln>
        <a:effectLst/>
      </c:spPr>
    </c:title>
    <c:autoTitleDeleted val="0"/>
    <c:plotArea>
      <c:layout/>
      <c:pieChart>
        <c:varyColors val="1"/>
        <c:ser>
          <c:idx val="2"/>
          <c:order val="0"/>
          <c:tx>
            <c:strRef>
              <c:f>'نتائج التقييم والالتزام - نظام٣'!$B$19:$C$19</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A9AB-48D0-AE03-A7A01973D435}"/>
              </c:ext>
            </c:extLst>
          </c:dPt>
          <c:dPt>
            <c:idx val="1"/>
            <c:bubble3D val="0"/>
            <c:spPr>
              <a:solidFill>
                <a:srgbClr val="FFC000"/>
              </a:solidFill>
            </c:spPr>
            <c:extLst>
              <c:ext xmlns:c16="http://schemas.microsoft.com/office/drawing/2014/chart" uri="{C3380CC4-5D6E-409C-BE32-E72D297353CC}">
                <c16:uniqueId val="{00000003-A9AB-48D0-AE03-A7A01973D435}"/>
              </c:ext>
            </c:extLst>
          </c:dPt>
          <c:dPt>
            <c:idx val="2"/>
            <c:bubble3D val="0"/>
            <c:spPr>
              <a:solidFill>
                <a:srgbClr val="FF0000"/>
              </a:solidFill>
            </c:spPr>
            <c:extLst>
              <c:ext xmlns:c16="http://schemas.microsoft.com/office/drawing/2014/chart" uri="{C3380CC4-5D6E-409C-BE32-E72D297353CC}">
                <c16:uniqueId val="{00000005-A9AB-48D0-AE03-A7A01973D435}"/>
              </c:ext>
            </c:extLst>
          </c:dPt>
          <c:dPt>
            <c:idx val="3"/>
            <c:bubble3D val="0"/>
            <c:spPr>
              <a:solidFill>
                <a:srgbClr val="757575"/>
              </a:solidFill>
            </c:spPr>
            <c:extLst>
              <c:ext xmlns:c16="http://schemas.microsoft.com/office/drawing/2014/chart" uri="{C3380CC4-5D6E-409C-BE32-E72D297353CC}">
                <c16:uniqueId val="{00000007-A9AB-48D0-AE03-A7A01973D435}"/>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9AB-48D0-AE03-A7A01973D435}"/>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9AB-48D0-AE03-A7A01973D435}"/>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9AB-48D0-AE03-A7A01973D435}"/>
                </c:ext>
              </c:extLst>
            </c:dLbl>
            <c:dLbl>
              <c:idx val="3"/>
              <c:layout>
                <c:manualLayout>
                  <c:x val="5.4694249337084798E-2"/>
                  <c:y val="-9.247239132524750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9AB-48D0-AE03-A7A01973D435}"/>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 - نظام٣'!$B$20:$B$23</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نظام٣'!$C$20:$C$23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A9AB-48D0-AE03-A7A01973D435}"/>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٢-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 نظام٣'!$B$42:$C$42</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FD56-45B6-BCFF-61B1373E2EA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FD56-45B6-BCFF-61B1373E2EA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D56-45B6-BCFF-61B1373E2EAE}"/>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FD56-45B6-BCFF-61B1373E2EAE}"/>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D56-45B6-BCFF-61B1373E2EAE}"/>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D56-45B6-BCFF-61B1373E2EAE}"/>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56-45B6-BCFF-61B1373E2EAE}"/>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D56-45B6-BCFF-61B1373E2EA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 نظام٣'!$B$43:$B$46</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نظام٣'!$C$43:$C$46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D56-45B6-BCFF-61B1373E2EA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٣- </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صمود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Resilience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 نظام٣'!$B$65:$C$65</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23BD-431B-AD25-95A81D4E011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3BD-431B-AD25-95A81D4E011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3BD-431B-AD25-95A81D4E011B}"/>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23BD-431B-AD25-95A81D4E011B}"/>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3BD-431B-AD25-95A81D4E011B}"/>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3BD-431B-AD25-95A81D4E011B}"/>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BD-431B-AD25-95A81D4E011B}"/>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3BD-431B-AD25-95A81D4E01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 نظام٣'!$B$66:$B$69</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نظام٣'!$C$66:$C$69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23BD-431B-AD25-95A81D4E011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٤- الأمن السيبراني المتعلق بالأطراف الخارجية والحوسبة السحابية</a:t>
            </a:r>
          </a:p>
          <a:p>
            <a:pPr rtl="1">
              <a:defRPr sz="1200">
                <a:solidFill>
                  <a:sysClr val="windowText" lastClr="000000"/>
                </a:solidFill>
                <a:latin typeface="DIN Next LT Arabic Light" panose="020B0303020203050203" pitchFamily="34" charset="-78"/>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Third-Party and Cloud Computing Cybersecurity</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 نظام٣'!$C$88</c:f>
              <c:strCache>
                <c:ptCount val="1"/>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DD86-4151-B6FA-8DEAC6419B3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DD86-4151-B6FA-8DEAC6419B3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DD86-4151-B6FA-8DEAC6419B38}"/>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DD86-4151-B6FA-8DEAC6419B38}"/>
              </c:ext>
            </c:extLst>
          </c:dPt>
          <c:dLbls>
            <c:dLbl>
              <c:idx val="0"/>
              <c:layout>
                <c:manualLayout>
                  <c:x val="9.3696948389534504E-2"/>
                  <c:y val="3.375860446689449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86-4151-B6FA-8DEAC6419B38}"/>
                </c:ext>
              </c:extLst>
            </c:dLbl>
            <c:dLbl>
              <c:idx val="1"/>
              <c:layout>
                <c:manualLayout>
                  <c:x val="-0.13568604155427499"/>
                  <c:y val="6.375352845045280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D86-4151-B6FA-8DEAC6419B38}"/>
                </c:ext>
              </c:extLst>
            </c:dLbl>
            <c:dLbl>
              <c:idx val="2"/>
              <c:layout>
                <c:manualLayout>
                  <c:x val="6.6254680058756996E-2"/>
                  <c:y val="-1.19954934878423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D86-4151-B6FA-8DEAC6419B38}"/>
                </c:ext>
              </c:extLst>
            </c:dLbl>
            <c:dLbl>
              <c:idx val="3"/>
              <c:layout>
                <c:manualLayout>
                  <c:x val="-4.6692253746059502E-2"/>
                  <c:y val="-2.05823687705493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D86-4151-B6FA-8DEAC6419B3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 نظام٣'!$B$89:$B$92</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نظام٣'!$C$89:$C$92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D86-4151-B6FA-8DEAC6419B3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36118599830829773"/>
          <c:y val="3.0482612926608872E-2"/>
        </c:manualLayout>
      </c:layout>
      <c:overlay val="0"/>
      <c:spPr>
        <a:noFill/>
        <a:ln>
          <a:noFill/>
        </a:ln>
        <a:effectLst/>
      </c:spPr>
    </c:title>
    <c:autoTitleDeleted val="0"/>
    <c:plotArea>
      <c:layout/>
      <c:pieChart>
        <c:varyColors val="1"/>
        <c:ser>
          <c:idx val="2"/>
          <c:order val="0"/>
          <c:tx>
            <c:strRef>
              <c:f>'نتائج التقييم والالتزام - نظام٣'!$B$6:$C$6</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4FA0-4DFD-A54D-8ABA758DD488}"/>
              </c:ext>
            </c:extLst>
          </c:dPt>
          <c:dPt>
            <c:idx val="1"/>
            <c:bubble3D val="0"/>
            <c:spPr>
              <a:solidFill>
                <a:srgbClr val="FFC000"/>
              </a:solidFill>
            </c:spPr>
            <c:extLst>
              <c:ext xmlns:c16="http://schemas.microsoft.com/office/drawing/2014/chart" uri="{C3380CC4-5D6E-409C-BE32-E72D297353CC}">
                <c16:uniqueId val="{00000003-4FA0-4DFD-A54D-8ABA758DD488}"/>
              </c:ext>
            </c:extLst>
          </c:dPt>
          <c:dPt>
            <c:idx val="2"/>
            <c:bubble3D val="0"/>
            <c:spPr>
              <a:solidFill>
                <a:srgbClr val="FF0000"/>
              </a:solidFill>
            </c:spPr>
            <c:extLst>
              <c:ext xmlns:c16="http://schemas.microsoft.com/office/drawing/2014/chart" uri="{C3380CC4-5D6E-409C-BE32-E72D297353CC}">
                <c16:uniqueId val="{00000005-4FA0-4DFD-A54D-8ABA758DD488}"/>
              </c:ext>
            </c:extLst>
          </c:dPt>
          <c:dPt>
            <c:idx val="3"/>
            <c:bubble3D val="0"/>
            <c:spPr>
              <a:solidFill>
                <a:srgbClr val="757575"/>
              </a:solidFill>
            </c:spPr>
            <c:extLst>
              <c:ext xmlns:c16="http://schemas.microsoft.com/office/drawing/2014/chart" uri="{C3380CC4-5D6E-409C-BE32-E72D297353CC}">
                <c16:uniqueId val="{00000007-4FA0-4DFD-A54D-8ABA758DD488}"/>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FA0-4DFD-A54D-8ABA758DD488}"/>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FA0-4DFD-A54D-8ABA758DD488}"/>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4FA0-4DFD-A54D-8ABA758DD488}"/>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4FA0-4DFD-A54D-8ABA758DD488}"/>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 - نظام٣'!$B$7:$B$10</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نظام٣'!$C$7:$C$10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FA0-4DFD-A54D-8ABA758DD488}"/>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١-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overlay val="0"/>
      <c:spPr>
        <a:noFill/>
        <a:ln>
          <a:noFill/>
        </a:ln>
        <a:effectLst/>
      </c:spPr>
    </c:title>
    <c:autoTitleDeleted val="0"/>
    <c:plotArea>
      <c:layout/>
      <c:pieChart>
        <c:varyColors val="1"/>
        <c:ser>
          <c:idx val="2"/>
          <c:order val="0"/>
          <c:tx>
            <c:strRef>
              <c:f>'نتائج التقييم والالتزام - نظام٤'!$B$19:$C$19</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B7B1-417F-B752-F561DF2B920B}"/>
              </c:ext>
            </c:extLst>
          </c:dPt>
          <c:dPt>
            <c:idx val="1"/>
            <c:bubble3D val="0"/>
            <c:spPr>
              <a:solidFill>
                <a:srgbClr val="FFC000"/>
              </a:solidFill>
            </c:spPr>
            <c:extLst>
              <c:ext xmlns:c16="http://schemas.microsoft.com/office/drawing/2014/chart" uri="{C3380CC4-5D6E-409C-BE32-E72D297353CC}">
                <c16:uniqueId val="{00000003-B7B1-417F-B752-F561DF2B920B}"/>
              </c:ext>
            </c:extLst>
          </c:dPt>
          <c:dPt>
            <c:idx val="2"/>
            <c:bubble3D val="0"/>
            <c:spPr>
              <a:solidFill>
                <a:srgbClr val="FF0000"/>
              </a:solidFill>
            </c:spPr>
            <c:extLst>
              <c:ext xmlns:c16="http://schemas.microsoft.com/office/drawing/2014/chart" uri="{C3380CC4-5D6E-409C-BE32-E72D297353CC}">
                <c16:uniqueId val="{00000005-B7B1-417F-B752-F561DF2B920B}"/>
              </c:ext>
            </c:extLst>
          </c:dPt>
          <c:dPt>
            <c:idx val="3"/>
            <c:bubble3D val="0"/>
            <c:spPr>
              <a:solidFill>
                <a:srgbClr val="757575"/>
              </a:solidFill>
            </c:spPr>
            <c:extLst>
              <c:ext xmlns:c16="http://schemas.microsoft.com/office/drawing/2014/chart" uri="{C3380CC4-5D6E-409C-BE32-E72D297353CC}">
                <c16:uniqueId val="{00000007-B7B1-417F-B752-F561DF2B920B}"/>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7B1-417F-B752-F561DF2B920B}"/>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7B1-417F-B752-F561DF2B920B}"/>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7B1-417F-B752-F561DF2B920B}"/>
                </c:ext>
              </c:extLst>
            </c:dLbl>
            <c:dLbl>
              <c:idx val="3"/>
              <c:layout>
                <c:manualLayout>
                  <c:x val="5.4694249337084798E-2"/>
                  <c:y val="-9.247239132524750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B7B1-417F-B752-F561DF2B920B}"/>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 - نظام٤'!$B$20:$B$23</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نظام٤'!$C$20:$C$23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B7B1-417F-B752-F561DF2B920B}"/>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٢-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 نظام٤'!$B$42:$C$42</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254C-457A-9E07-83504A468D8D}"/>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54C-457A-9E07-83504A468D8D}"/>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54C-457A-9E07-83504A468D8D}"/>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254C-457A-9E07-83504A468D8D}"/>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54C-457A-9E07-83504A468D8D}"/>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54C-457A-9E07-83504A468D8D}"/>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54C-457A-9E07-83504A468D8D}"/>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54C-457A-9E07-83504A468D8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 نظام٤'!$B$43:$B$46</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نظام٤'!$C$43:$C$46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254C-457A-9E07-83504A468D8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٣- </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صمود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Resilience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 نظام٤'!$B$65:$C$65</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415C-4096-B45D-81229E3720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15C-4096-B45D-81229E3720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415C-4096-B45D-81229E37209B}"/>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415C-4096-B45D-81229E37209B}"/>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15C-4096-B45D-81229E37209B}"/>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5C-4096-B45D-81229E37209B}"/>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15C-4096-B45D-81229E37209B}"/>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5C-4096-B45D-81229E37209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 نظام٤'!$B$66:$B$69</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نظام٤'!$C$66:$C$69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15C-4096-B45D-81229E37209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٤- الأمن السيبراني المتعلق بالأطراف الخارجية والحوسبة السحابية</a:t>
            </a:r>
          </a:p>
          <a:p>
            <a:pPr rtl="1">
              <a:defRPr sz="1200">
                <a:solidFill>
                  <a:sysClr val="windowText" lastClr="000000"/>
                </a:solidFill>
                <a:latin typeface="DIN Next LT Arabic Light" panose="020B0303020203050203" pitchFamily="34" charset="-78"/>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Third-Party and Cloud Computing Cybersecurity</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 نظام٤'!$C$88</c:f>
              <c:strCache>
                <c:ptCount val="1"/>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E58B-4BA6-A320-38736A85D71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58B-4BA6-A320-38736A85D71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58B-4BA6-A320-38736A85D717}"/>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E58B-4BA6-A320-38736A85D717}"/>
              </c:ext>
            </c:extLst>
          </c:dPt>
          <c:dLbls>
            <c:dLbl>
              <c:idx val="0"/>
              <c:layout>
                <c:manualLayout>
                  <c:x val="9.3696948389534504E-2"/>
                  <c:y val="3.375860446689449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58B-4BA6-A320-38736A85D717}"/>
                </c:ext>
              </c:extLst>
            </c:dLbl>
            <c:dLbl>
              <c:idx val="1"/>
              <c:layout>
                <c:manualLayout>
                  <c:x val="-0.13568604155427499"/>
                  <c:y val="6.375352845045280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58B-4BA6-A320-38736A85D717}"/>
                </c:ext>
              </c:extLst>
            </c:dLbl>
            <c:dLbl>
              <c:idx val="2"/>
              <c:layout>
                <c:manualLayout>
                  <c:x val="6.6254680058756996E-2"/>
                  <c:y val="-1.19954934878423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58B-4BA6-A320-38736A85D717}"/>
                </c:ext>
              </c:extLst>
            </c:dLbl>
            <c:dLbl>
              <c:idx val="3"/>
              <c:layout>
                <c:manualLayout>
                  <c:x val="-4.6692253746059502E-2"/>
                  <c:y val="-2.05823687705493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58B-4BA6-A320-38736A85D71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 نظام٤'!$B$89:$B$92</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نظام٤'!$C$89:$C$92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58B-4BA6-A320-38736A85D71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36118599830829773"/>
          <c:y val="3.0482612926608872E-2"/>
        </c:manualLayout>
      </c:layout>
      <c:overlay val="0"/>
      <c:spPr>
        <a:noFill/>
        <a:ln>
          <a:noFill/>
        </a:ln>
        <a:effectLst/>
      </c:spPr>
    </c:title>
    <c:autoTitleDeleted val="0"/>
    <c:plotArea>
      <c:layout/>
      <c:pieChart>
        <c:varyColors val="1"/>
        <c:ser>
          <c:idx val="2"/>
          <c:order val="0"/>
          <c:tx>
            <c:strRef>
              <c:f>'نتائج التقييم والالتزام - نظام٤'!$B$6:$C$6</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962F-4E58-85F0-8960FB5D8995}"/>
              </c:ext>
            </c:extLst>
          </c:dPt>
          <c:dPt>
            <c:idx val="1"/>
            <c:bubble3D val="0"/>
            <c:spPr>
              <a:solidFill>
                <a:srgbClr val="FFC000"/>
              </a:solidFill>
            </c:spPr>
            <c:extLst>
              <c:ext xmlns:c16="http://schemas.microsoft.com/office/drawing/2014/chart" uri="{C3380CC4-5D6E-409C-BE32-E72D297353CC}">
                <c16:uniqueId val="{00000003-962F-4E58-85F0-8960FB5D8995}"/>
              </c:ext>
            </c:extLst>
          </c:dPt>
          <c:dPt>
            <c:idx val="2"/>
            <c:bubble3D val="0"/>
            <c:spPr>
              <a:solidFill>
                <a:srgbClr val="FF0000"/>
              </a:solidFill>
            </c:spPr>
            <c:extLst>
              <c:ext xmlns:c16="http://schemas.microsoft.com/office/drawing/2014/chart" uri="{C3380CC4-5D6E-409C-BE32-E72D297353CC}">
                <c16:uniqueId val="{00000005-962F-4E58-85F0-8960FB5D8995}"/>
              </c:ext>
            </c:extLst>
          </c:dPt>
          <c:dPt>
            <c:idx val="3"/>
            <c:bubble3D val="0"/>
            <c:spPr>
              <a:solidFill>
                <a:srgbClr val="757575"/>
              </a:solidFill>
            </c:spPr>
            <c:extLst>
              <c:ext xmlns:c16="http://schemas.microsoft.com/office/drawing/2014/chart" uri="{C3380CC4-5D6E-409C-BE32-E72D297353CC}">
                <c16:uniqueId val="{00000007-962F-4E58-85F0-8960FB5D8995}"/>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2F-4E58-85F0-8960FB5D8995}"/>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62F-4E58-85F0-8960FB5D8995}"/>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62F-4E58-85F0-8960FB5D8995}"/>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962F-4E58-85F0-8960FB5D8995}"/>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 - نظام٤'!$B$7:$B$10</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نظام٤'!$C$7:$C$10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62F-4E58-85F0-8960FB5D8995}"/>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١-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overlay val="0"/>
      <c:spPr>
        <a:noFill/>
        <a:ln>
          <a:noFill/>
        </a:ln>
        <a:effectLst/>
      </c:spPr>
    </c:title>
    <c:autoTitleDeleted val="0"/>
    <c:plotArea>
      <c:layout/>
      <c:pieChart>
        <c:varyColors val="1"/>
        <c:ser>
          <c:idx val="2"/>
          <c:order val="0"/>
          <c:tx>
            <c:strRef>
              <c:f>'نتائج التقييم والالتزام - نظام٥'!$B$19:$C$19</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92A9-410F-BB96-C3380E0C579E}"/>
              </c:ext>
            </c:extLst>
          </c:dPt>
          <c:dPt>
            <c:idx val="1"/>
            <c:bubble3D val="0"/>
            <c:spPr>
              <a:solidFill>
                <a:srgbClr val="FFC000"/>
              </a:solidFill>
            </c:spPr>
            <c:extLst>
              <c:ext xmlns:c16="http://schemas.microsoft.com/office/drawing/2014/chart" uri="{C3380CC4-5D6E-409C-BE32-E72D297353CC}">
                <c16:uniqueId val="{00000003-92A9-410F-BB96-C3380E0C579E}"/>
              </c:ext>
            </c:extLst>
          </c:dPt>
          <c:dPt>
            <c:idx val="2"/>
            <c:bubble3D val="0"/>
            <c:spPr>
              <a:solidFill>
                <a:srgbClr val="FF0000"/>
              </a:solidFill>
            </c:spPr>
            <c:extLst>
              <c:ext xmlns:c16="http://schemas.microsoft.com/office/drawing/2014/chart" uri="{C3380CC4-5D6E-409C-BE32-E72D297353CC}">
                <c16:uniqueId val="{00000005-92A9-410F-BB96-C3380E0C579E}"/>
              </c:ext>
            </c:extLst>
          </c:dPt>
          <c:dPt>
            <c:idx val="3"/>
            <c:bubble3D val="0"/>
            <c:spPr>
              <a:solidFill>
                <a:srgbClr val="757575"/>
              </a:solidFill>
            </c:spPr>
            <c:extLst>
              <c:ext xmlns:c16="http://schemas.microsoft.com/office/drawing/2014/chart" uri="{C3380CC4-5D6E-409C-BE32-E72D297353CC}">
                <c16:uniqueId val="{00000007-92A9-410F-BB96-C3380E0C579E}"/>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2A9-410F-BB96-C3380E0C579E}"/>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2A9-410F-BB96-C3380E0C579E}"/>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2A9-410F-BB96-C3380E0C579E}"/>
                </c:ext>
              </c:extLst>
            </c:dLbl>
            <c:dLbl>
              <c:idx val="3"/>
              <c:layout>
                <c:manualLayout>
                  <c:x val="5.4694249337084798E-2"/>
                  <c:y val="-9.2472391325247507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92A9-410F-BB96-C3380E0C579E}"/>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 - نظام٥'!$B$20:$B$23</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نظام٥'!$C$20:$C$23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A9-410F-BB96-C3380E0C579E}"/>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٢-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 نظام٥'!$B$42:$C$42</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8F1A-469D-BC7F-36C37297E3B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8F1A-469D-BC7F-36C37297E3B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8F1A-469D-BC7F-36C37297E3BC}"/>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8F1A-469D-BC7F-36C37297E3BC}"/>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F1A-469D-BC7F-36C37297E3BC}"/>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F1A-469D-BC7F-36C37297E3BC}"/>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F1A-469D-BC7F-36C37297E3BC}"/>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F1A-469D-BC7F-36C37297E3B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 نظام٥'!$B$43:$B$46</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نظام٥'!$C$43:$C$46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F1A-469D-BC7F-36C37297E3B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u="none" strike="noStrike" kern="1200" spc="0" baseline="0">
                <a:solidFill>
                  <a:sysClr val="windowText" lastClr="000000"/>
                </a:solidFill>
                <a:effectLst/>
                <a:latin typeface="DIN Next LT Arabic Light" panose="020B0303020203050203" pitchFamily="34" charset="-78"/>
                <a:ea typeface="+mn-ea"/>
                <a:cs typeface="DIN Next LT Arabic Light" panose="020B0303020203050203" pitchFamily="34" charset="-78"/>
              </a:rPr>
              <a:t>٣- </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صمود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Resilience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 نظام٥'!$B$65:$C$65</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1405-420B-86EA-9E62C3BF45F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405-420B-86EA-9E62C3BF45F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405-420B-86EA-9E62C3BF45F7}"/>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1405-420B-86EA-9E62C3BF45F7}"/>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405-420B-86EA-9E62C3BF45F7}"/>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405-420B-86EA-9E62C3BF45F7}"/>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405-420B-86EA-9E62C3BF45F7}"/>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405-420B-86EA-9E62C3BF45F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 نظام٥'!$B$66:$B$69</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نظام٥'!$C$66:$C$69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1405-420B-86EA-9E62C3BF45F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٤- الأمن السيبراني المتعلق بالأطراف الخارجية والحوسبة السحابية</a:t>
            </a:r>
          </a:p>
          <a:p>
            <a:pPr rtl="1">
              <a:defRPr sz="1200">
                <a:solidFill>
                  <a:sysClr val="windowText" lastClr="000000"/>
                </a:solidFill>
                <a:latin typeface="DIN Next LT Arabic Light" panose="020B0303020203050203" pitchFamily="34" charset="-78"/>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Third-Party and Cloud Computing Cybersecurity</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'نتائج التقييم والالتزام - نظام٥'!$C$88</c:f>
              <c:strCache>
                <c:ptCount val="1"/>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6D20-4679-909B-18DB2DE246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D20-4679-909B-18DB2DE246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D20-4679-909B-18DB2DE2464F}"/>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6D20-4679-909B-18DB2DE2464F}"/>
              </c:ext>
            </c:extLst>
          </c:dPt>
          <c:dLbls>
            <c:dLbl>
              <c:idx val="0"/>
              <c:layout>
                <c:manualLayout>
                  <c:x val="9.3696948389534504E-2"/>
                  <c:y val="3.375860446689449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D20-4679-909B-18DB2DE2464F}"/>
                </c:ext>
              </c:extLst>
            </c:dLbl>
            <c:dLbl>
              <c:idx val="1"/>
              <c:layout>
                <c:manualLayout>
                  <c:x val="-0.13568604155427499"/>
                  <c:y val="6.375352845045280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D20-4679-909B-18DB2DE2464F}"/>
                </c:ext>
              </c:extLst>
            </c:dLbl>
            <c:dLbl>
              <c:idx val="2"/>
              <c:layout>
                <c:manualLayout>
                  <c:x val="6.6254680058756996E-2"/>
                  <c:y val="-1.19954934878423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D20-4679-909B-18DB2DE2464F}"/>
                </c:ext>
              </c:extLst>
            </c:dLbl>
            <c:dLbl>
              <c:idx val="3"/>
              <c:layout>
                <c:manualLayout>
                  <c:x val="-4.6692253746059502E-2"/>
                  <c:y val="-2.05823687705493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D20-4679-909B-18DB2DE2464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'نتائج التقييم والالتزام - نظام٥'!$B$89:$B$92</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نظام٥'!$C$89:$C$92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6D20-4679-909B-18DB2DE2464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للالتزام</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36118599830829773"/>
          <c:y val="3.0482612926608872E-2"/>
        </c:manualLayout>
      </c:layout>
      <c:overlay val="0"/>
      <c:spPr>
        <a:noFill/>
        <a:ln>
          <a:noFill/>
        </a:ln>
        <a:effectLst/>
      </c:spPr>
    </c:title>
    <c:autoTitleDeleted val="0"/>
    <c:plotArea>
      <c:layout/>
      <c:pieChart>
        <c:varyColors val="1"/>
        <c:ser>
          <c:idx val="2"/>
          <c:order val="0"/>
          <c:tx>
            <c:strRef>
              <c:f>'نتائج التقييم والالتزام - نظام٥'!$B$6:$C$6</c:f>
              <c:strCache>
                <c:ptCount val="1"/>
                <c:pt idx="0">
                  <c:v>الحالة</c:v>
                </c:pt>
              </c:strCache>
            </c:strRef>
          </c:tx>
          <c:dPt>
            <c:idx val="0"/>
            <c:bubble3D val="0"/>
            <c:spPr>
              <a:solidFill>
                <a:srgbClr val="70AD47"/>
              </a:solidFill>
            </c:spPr>
            <c:extLst>
              <c:ext xmlns:c16="http://schemas.microsoft.com/office/drawing/2014/chart" uri="{C3380CC4-5D6E-409C-BE32-E72D297353CC}">
                <c16:uniqueId val="{00000001-0C0F-47D1-B207-79D69FBF518F}"/>
              </c:ext>
            </c:extLst>
          </c:dPt>
          <c:dPt>
            <c:idx val="1"/>
            <c:bubble3D val="0"/>
            <c:spPr>
              <a:solidFill>
                <a:srgbClr val="FFC000"/>
              </a:solidFill>
            </c:spPr>
            <c:extLst>
              <c:ext xmlns:c16="http://schemas.microsoft.com/office/drawing/2014/chart" uri="{C3380CC4-5D6E-409C-BE32-E72D297353CC}">
                <c16:uniqueId val="{00000003-0C0F-47D1-B207-79D69FBF518F}"/>
              </c:ext>
            </c:extLst>
          </c:dPt>
          <c:dPt>
            <c:idx val="2"/>
            <c:bubble3D val="0"/>
            <c:spPr>
              <a:solidFill>
                <a:srgbClr val="FF0000"/>
              </a:solidFill>
            </c:spPr>
            <c:extLst>
              <c:ext xmlns:c16="http://schemas.microsoft.com/office/drawing/2014/chart" uri="{C3380CC4-5D6E-409C-BE32-E72D297353CC}">
                <c16:uniqueId val="{00000005-0C0F-47D1-B207-79D69FBF518F}"/>
              </c:ext>
            </c:extLst>
          </c:dPt>
          <c:dPt>
            <c:idx val="3"/>
            <c:bubble3D val="0"/>
            <c:spPr>
              <a:solidFill>
                <a:srgbClr val="757575"/>
              </a:solidFill>
            </c:spPr>
            <c:extLst>
              <c:ext xmlns:c16="http://schemas.microsoft.com/office/drawing/2014/chart" uri="{C3380CC4-5D6E-409C-BE32-E72D297353CC}">
                <c16:uniqueId val="{00000007-0C0F-47D1-B207-79D69FBF518F}"/>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C0F-47D1-B207-79D69FBF518F}"/>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C0F-47D1-B207-79D69FBF518F}"/>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C0F-47D1-B207-79D69FBF518F}"/>
                </c:ext>
              </c:extLst>
            </c:dLbl>
            <c:dLbl>
              <c:idx val="3"/>
              <c:layout>
                <c:manualLayout>
                  <c:x val="7.4243974187071599E-2"/>
                  <c:y val="-2.20987436811361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0C0F-47D1-B207-79D69FBF518F}"/>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'نتائج التقييم والالتزام - نظام٥'!$B$7:$B$10</c:f>
              <c:strCache>
                <c:ptCount val="4"/>
                <c:pt idx="0">
                  <c:v>مطبق كليًا  - Implemented</c:v>
                </c:pt>
                <c:pt idx="1">
                  <c:v>مطبق جزئيًا  - Partially Implemented</c:v>
                </c:pt>
                <c:pt idx="2">
                  <c:v>غير مطبق  - Not Implemented</c:v>
                </c:pt>
                <c:pt idx="3">
                  <c:v>Not Applicable -  لا ينطبق</c:v>
                </c:pt>
              </c:strCache>
            </c:strRef>
          </c:cat>
          <c:val>
            <c:numRef>
              <c:f>'نتائج التقييم والالتزام - نظام٥'!$C$7:$C$10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C0F-47D1-B207-79D69FBF518F}"/>
            </c:ext>
          </c:extLst>
        </c:ser>
        <c:dLbls>
          <c:showLegendKey val="0"/>
          <c:showVal val="0"/>
          <c:showCatName val="0"/>
          <c:showSerName val="0"/>
          <c:showPercent val="0"/>
          <c:showBubbleSize val="0"/>
          <c:showLeaderLines val="1"/>
        </c:dLbls>
        <c:firstSliceAng val="0"/>
      </c:pieChart>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والالتزام'!$B$41:$K$41</c:f>
          <c:strCache>
            <c:ptCount val="10"/>
            <c:pt idx="0">
              <c:v>مستوى التزام نظام (  )</c:v>
            </c:pt>
          </c:strCache>
        </c:strRef>
      </c:tx>
      <c:layout>
        <c:manualLayout>
          <c:xMode val="edge"/>
          <c:yMode val="edge"/>
          <c:x val="0.30957742650852987"/>
          <c:y val="3.3211321557778249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'ملخص نتائج التقييم والالتزام'!$B$43:$C$43</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3BAE-4FA3-83D2-AA03AEF847DD}"/>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BAE-4FA3-83D2-AA03AEF847DD}"/>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3BAE-4FA3-83D2-AA03AEF847DD}"/>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3BAE-4FA3-83D2-AA03AEF847DD}"/>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AE-4FA3-83D2-AA03AEF847DD}"/>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AE-4FA3-83D2-AA03AEF847DD}"/>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AE-4FA3-83D2-AA03AEF847DD}"/>
                </c:ext>
              </c:extLst>
            </c:dLbl>
            <c:dLbl>
              <c:idx val="3"/>
              <c:layout>
                <c:manualLayout>
                  <c:x val="6.7640382756808407E-2"/>
                  <c:y val="9.634089217118089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AE-4FA3-83D2-AA03AEF847D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والالتزام'!$B$44:$B$47</c:f>
              <c:strCache>
                <c:ptCount val="4"/>
                <c:pt idx="0">
                  <c:v>مطبق كليًا  - Implemented</c:v>
                </c:pt>
                <c:pt idx="1">
                  <c:v>مطبق جزئيًا  - Partially Implemented</c:v>
                </c:pt>
                <c:pt idx="2">
                  <c:v>غير مطبق  - Not Implemented</c:v>
                </c:pt>
                <c:pt idx="3">
                  <c:v>Not Applicable -  لا ينطبق</c:v>
                </c:pt>
              </c:strCache>
            </c:strRef>
          </c:cat>
          <c:val>
            <c:numRef>
              <c:f>'ملخص نتائج التقييم والالتزام'!$C$44:$C$47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3BAE-4FA3-83D2-AA03AEF847D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والالتزام'!$B$64:$K$64</c:f>
          <c:strCache>
            <c:ptCount val="10"/>
            <c:pt idx="0">
              <c:v>مستوى التزام نظام (  )</c:v>
            </c:pt>
          </c:strCache>
        </c:strRef>
      </c:tx>
      <c:overlay val="0"/>
      <c:spPr>
        <a:noFill/>
        <a:ln>
          <a:noFill/>
        </a:ln>
        <a:effectLst/>
      </c:spPr>
      <c:txPr>
        <a:bodyPr rot="0" spcFirstLastPara="1" vertOverflow="ellipsis" vert="horz" wrap="square" anchor="ctr" anchorCtr="1"/>
        <a:lstStyle/>
        <a:p>
          <a:pPr lvl="1" algn="ct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'ملخص نتائج التقييم والالتزام'!$B$66:$C$66</c:f>
              <c:strCache>
                <c:ptCount val="1"/>
                <c:pt idx="0">
                  <c:v>الحالة</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03BD-47A3-80AC-4986B1D4BB0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3BD-47A3-80AC-4986B1D4BB0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03BD-47A3-80AC-4986B1D4BB06}"/>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03BD-47A3-80AC-4986B1D4BB06}"/>
              </c:ext>
            </c:extLst>
          </c:dPt>
          <c:dLbls>
            <c:dLbl>
              <c:idx val="0"/>
              <c:layout>
                <c:manualLayout>
                  <c:x val="7.5707651928124398E-2"/>
                  <c:y val="-1.5519641536520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3BD-47A3-80AC-4986B1D4BB06}"/>
                </c:ext>
              </c:extLst>
            </c:dLbl>
            <c:dLbl>
              <c:idx val="1"/>
              <c:layout>
                <c:manualLayout>
                  <c:x val="-7.5248738541491902E-2"/>
                  <c:y val="1.01758207098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3BD-47A3-80AC-4986B1D4BB06}"/>
                </c:ext>
              </c:extLst>
            </c:dLbl>
            <c:dLbl>
              <c:idx val="2"/>
              <c:layout>
                <c:manualLayout>
                  <c:x val="5.9936004986210302E-2"/>
                  <c:y val="-9.24985345794615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3BD-47A3-80AC-4986B1D4BB06}"/>
                </c:ext>
              </c:extLst>
            </c:dLbl>
            <c:dLbl>
              <c:idx val="3"/>
              <c:layout>
                <c:manualLayout>
                  <c:x val="-3.4166407834839402E-2"/>
                  <c:y val="-2.4365257185023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3BD-47A3-80AC-4986B1D4BB0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والالتزام'!$B$67:$B$70</c:f>
              <c:strCache>
                <c:ptCount val="4"/>
                <c:pt idx="0">
                  <c:v>مطبق كليًا  - Implemented</c:v>
                </c:pt>
                <c:pt idx="1">
                  <c:v>مطبق جزئيًا  - Partially Implemented</c:v>
                </c:pt>
                <c:pt idx="2">
                  <c:v>غير مطبق  - Not Implemented</c:v>
                </c:pt>
                <c:pt idx="3">
                  <c:v>Not Applicable -  لا ينطبق</c:v>
                </c:pt>
              </c:strCache>
            </c:strRef>
          </c:cat>
          <c:val>
            <c:numRef>
              <c:f>'ملخص نتائج التقييم والالتزام'!$C$67:$C$70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3BD-47A3-80AC-4986B1D4BB0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rtl="1">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والالتزام'!$B$87:$K$87</c:f>
          <c:strCache>
            <c:ptCount val="10"/>
            <c:pt idx="0">
              <c:v>مستوى التزام نظام (  )</c:v>
            </c:pt>
          </c:strCache>
        </c:strRef>
      </c:tx>
      <c:overlay val="0"/>
      <c:spPr>
        <a:noFill/>
        <a:ln>
          <a:noFill/>
        </a:ln>
        <a:effectLst/>
      </c:spPr>
      <c:txPr>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'ملخص نتائج التقييم والالتزام'!$C$89</c:f>
              <c:strCache>
                <c:ptCount val="1"/>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B7E5-470C-B3ED-006B2EB7984D}"/>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B7E5-470C-B3ED-006B2EB7984D}"/>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B7E5-470C-B3ED-006B2EB7984D}"/>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B7E5-470C-B3ED-006B2EB7984D}"/>
              </c:ext>
            </c:extLst>
          </c:dPt>
          <c:dLbls>
            <c:dLbl>
              <c:idx val="0"/>
              <c:layout>
                <c:manualLayout>
                  <c:x val="9.3696948389534504E-2"/>
                  <c:y val="3.375860446689449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E5-470C-B3ED-006B2EB7984D}"/>
                </c:ext>
              </c:extLst>
            </c:dLbl>
            <c:dLbl>
              <c:idx val="1"/>
              <c:layout>
                <c:manualLayout>
                  <c:x val="-0.13568604155427499"/>
                  <c:y val="6.375352845045280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7E5-470C-B3ED-006B2EB7984D}"/>
                </c:ext>
              </c:extLst>
            </c:dLbl>
            <c:dLbl>
              <c:idx val="2"/>
              <c:layout>
                <c:manualLayout>
                  <c:x val="6.6254680058756996E-2"/>
                  <c:y val="-1.19954934878423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7E5-470C-B3ED-006B2EB7984D}"/>
                </c:ext>
              </c:extLst>
            </c:dLbl>
            <c:dLbl>
              <c:idx val="3"/>
              <c:layout>
                <c:manualLayout>
                  <c:x val="-4.6692253746059502E-2"/>
                  <c:y val="-2.05823687705493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7E5-470C-B3ED-006B2EB7984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والالتزام'!$B$90:$B$93</c:f>
              <c:strCache>
                <c:ptCount val="4"/>
                <c:pt idx="0">
                  <c:v>مطبق كليًا  - Implemented</c:v>
                </c:pt>
                <c:pt idx="1">
                  <c:v>مطبق جزئيًا  - Partially Implemented</c:v>
                </c:pt>
                <c:pt idx="2">
                  <c:v>غير مطبق  - Not Implemented</c:v>
                </c:pt>
                <c:pt idx="3">
                  <c:v>Not Applicable -  لا ينطبق</c:v>
                </c:pt>
              </c:strCache>
            </c:strRef>
          </c:cat>
          <c:val>
            <c:numRef>
              <c:f>'ملخص نتائج التقييم والالتزام'!$C$90:$C$93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B7E5-470C-B3ED-006B2EB7984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والالتزام'!$B$110:$K$110</c:f>
          <c:strCache>
            <c:ptCount val="10"/>
            <c:pt idx="0">
              <c:v>مستوى التزام نظام (  )</c:v>
            </c:pt>
          </c:strCache>
        </c:strRef>
      </c:tx>
      <c:layout>
        <c:manualLayout>
          <c:xMode val="edge"/>
          <c:yMode val="edge"/>
          <c:x val="0.30668387634180461"/>
          <c:y val="1.1895171089724895E-2"/>
        </c:manualLayout>
      </c:layout>
      <c:overlay val="0"/>
      <c:spPr>
        <a:noFill/>
        <a:ln>
          <a:noFill/>
        </a:ln>
        <a:effectLst/>
      </c:spPr>
      <c:txPr>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ARABIC REGULAR" panose="020B0503020203050203" pitchFamily="34" charset="-78"/>
              <a:ea typeface="+mn-ea"/>
              <a:cs typeface="DIN NEXT™ ARABIC REGULAR" panose="020B0503020203050203" pitchFamily="34" charset="-78"/>
            </a:defRPr>
          </a:pPr>
          <a:endParaRPr lang="en-US"/>
        </a:p>
      </c:txPr>
    </c:title>
    <c:autoTitleDeleted val="0"/>
    <c:plotArea>
      <c:layout/>
      <c:pieChart>
        <c:varyColors val="1"/>
        <c:ser>
          <c:idx val="0"/>
          <c:order val="0"/>
          <c:tx>
            <c:strRef>
              <c:f>'ملخص نتائج التقييم والالتزام'!$C$112</c:f>
              <c:strCache>
                <c:ptCount val="1"/>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F48D-4C05-AAE3-546147107A2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F48D-4C05-AAE3-546147107A2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48D-4C05-AAE3-546147107A29}"/>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F48D-4C05-AAE3-546147107A29}"/>
              </c:ext>
            </c:extLst>
          </c:dPt>
          <c:dLbls>
            <c:dLbl>
              <c:idx val="0"/>
              <c:layout>
                <c:manualLayout>
                  <c:x val="5.0582330167990998E-2"/>
                  <c:y val="8.133500357909740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48D-4C05-AAE3-546147107A29}"/>
                </c:ext>
              </c:extLst>
            </c:dLbl>
            <c:dLbl>
              <c:idx val="1"/>
              <c:layout>
                <c:manualLayout>
                  <c:x val="-0.109237594339908"/>
                  <c:y val="2.303890109347620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48D-4C05-AAE3-546147107A29}"/>
                </c:ext>
              </c:extLst>
            </c:dLbl>
            <c:dLbl>
              <c:idx val="2"/>
              <c:layout>
                <c:manualLayout>
                  <c:x val="-1.151555157401732E-2"/>
                  <c:y val="-4.416587683484009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48D-4C05-AAE3-546147107A29}"/>
                </c:ext>
              </c:extLst>
            </c:dLbl>
            <c:dLbl>
              <c:idx val="3"/>
              <c:layout>
                <c:manualLayout>
                  <c:x val="6.4433141590834075E-2"/>
                  <c:y val="-1.47768421308447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48D-4C05-AAE3-546147107A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والالتزام'!$B$113:$B$116</c:f>
              <c:strCache>
                <c:ptCount val="4"/>
                <c:pt idx="0">
                  <c:v>مطبق كليًا  - Implemented</c:v>
                </c:pt>
                <c:pt idx="1">
                  <c:v>مطبق جزئيًا  - Partially Implemented</c:v>
                </c:pt>
                <c:pt idx="2">
                  <c:v>غير مطبق  - Not Implemented</c:v>
                </c:pt>
                <c:pt idx="3">
                  <c:v>Not Applicable -  لا ينطبق</c:v>
                </c:pt>
              </c:strCache>
            </c:strRef>
          </c:cat>
          <c:val>
            <c:numRef>
              <c:f>'ملخص نتائج التقييم والالتزام'!$C$113:$C$116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48D-4C05-AAE3-546147107A2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والالتزام'!$B$3:$K$3</c:f>
          <c:strCache>
            <c:ptCount val="10"/>
            <c:pt idx="0">
              <c:v>المستوى العام للالتزام</c:v>
            </c:pt>
          </c:strCache>
        </c:strRef>
      </c:tx>
      <c:layout>
        <c:manualLayout>
          <c:xMode val="edge"/>
          <c:yMode val="edge"/>
          <c:x val="0.35408906596256307"/>
          <c:y val="1.1895171089724895E-2"/>
        </c:manualLayout>
      </c:layout>
      <c:overlay val="0"/>
      <c:spPr>
        <a:noFill/>
        <a:ln>
          <a:noFill/>
        </a:ln>
        <a:effectLst/>
      </c:spPr>
      <c:txPr>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ARABIC REGULAR" panose="020B0503020203050203" pitchFamily="34" charset="-78"/>
              <a:ea typeface="+mn-ea"/>
              <a:cs typeface="DIN NEXT™ ARABIC REGULAR" panose="020B0503020203050203" pitchFamily="34" charset="-78"/>
            </a:defRPr>
          </a:pPr>
          <a:endParaRPr lang="en-US"/>
        </a:p>
      </c:txPr>
    </c:title>
    <c:autoTitleDeleted val="0"/>
    <c:plotArea>
      <c:layout/>
      <c:pieChart>
        <c:varyColors val="1"/>
        <c:ser>
          <c:idx val="0"/>
          <c:order val="0"/>
          <c:dPt>
            <c:idx val="0"/>
            <c:bubble3D val="0"/>
            <c:spPr>
              <a:solidFill>
                <a:srgbClr val="72AC4D"/>
              </a:solidFill>
              <a:ln w="19050">
                <a:solidFill>
                  <a:schemeClr val="lt1"/>
                </a:solidFill>
              </a:ln>
              <a:effectLst/>
            </c:spPr>
            <c:extLst>
              <c:ext xmlns:c16="http://schemas.microsoft.com/office/drawing/2014/chart" uri="{C3380CC4-5D6E-409C-BE32-E72D297353CC}">
                <c16:uniqueId val="{00000001-F4DB-4341-B631-0DFE9466E739}"/>
              </c:ext>
            </c:extLst>
          </c:dPt>
          <c:dPt>
            <c:idx val="1"/>
            <c:bubble3D val="0"/>
            <c:spPr>
              <a:solidFill>
                <a:srgbClr val="FDBF2D"/>
              </a:solidFill>
              <a:ln w="19050">
                <a:solidFill>
                  <a:schemeClr val="lt1"/>
                </a:solidFill>
              </a:ln>
              <a:effectLst/>
            </c:spPr>
            <c:extLst>
              <c:ext xmlns:c16="http://schemas.microsoft.com/office/drawing/2014/chart" uri="{C3380CC4-5D6E-409C-BE32-E72D297353CC}">
                <c16:uniqueId val="{00000003-F4DB-4341-B631-0DFE9466E739}"/>
              </c:ext>
            </c:extLst>
          </c:dPt>
          <c:dPt>
            <c:idx val="2"/>
            <c:bubble3D val="0"/>
            <c:spPr>
              <a:solidFill>
                <a:srgbClr val="FC0D1B"/>
              </a:solidFill>
              <a:ln w="19050">
                <a:solidFill>
                  <a:schemeClr val="lt1"/>
                </a:solidFill>
              </a:ln>
              <a:effectLst/>
            </c:spPr>
            <c:extLst>
              <c:ext xmlns:c16="http://schemas.microsoft.com/office/drawing/2014/chart" uri="{C3380CC4-5D6E-409C-BE32-E72D297353CC}">
                <c16:uniqueId val="{00000005-F4DB-4341-B631-0DFE9466E739}"/>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F4DB-4341-B631-0DFE9466E739}"/>
              </c:ext>
            </c:extLst>
          </c:dPt>
          <c:dLbls>
            <c:dLbl>
              <c:idx val="0"/>
              <c:layout>
                <c:manualLayout>
                  <c:x val="5.5028034482216666E-2"/>
                  <c:y val="5.5835034509575188E-4"/>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4DB-4341-B631-0DFE9466E739}"/>
                </c:ext>
              </c:extLst>
            </c:dLbl>
            <c:dLbl>
              <c:idx val="1"/>
              <c:layout>
                <c:manualLayout>
                  <c:x val="-7.0120782057931375E-2"/>
                  <c:y val="4.0788738213278896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4DB-4341-B631-0DFE9466E739}"/>
                </c:ext>
              </c:extLst>
            </c:dLbl>
            <c:dLbl>
              <c:idx val="2"/>
              <c:layout>
                <c:manualLayout>
                  <c:x val="4.4659696355320855E-3"/>
                  <c:y val="-4.707458442694663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4DB-4341-B631-0DFE9466E739}"/>
                </c:ext>
              </c:extLst>
            </c:dLbl>
            <c:dLbl>
              <c:idx val="3"/>
              <c:layout>
                <c:manualLayout>
                  <c:x val="4.5860346236660535E-2"/>
                  <c:y val="-3.008894721493146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F4DB-4341-B631-0DFE9466E7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والالتزام'!$B$8:$B$11</c:f>
              <c:strCache>
                <c:ptCount val="4"/>
                <c:pt idx="0">
                  <c:v>مطبق كليًا  - Implemented</c:v>
                </c:pt>
                <c:pt idx="1">
                  <c:v>مطبق جزئيًا  - Partially Implemented</c:v>
                </c:pt>
                <c:pt idx="2">
                  <c:v>غير مطبق  - Not Implemented</c:v>
                </c:pt>
                <c:pt idx="3">
                  <c:v>Not Applicable -  لا ينطبق </c:v>
                </c:pt>
              </c:strCache>
            </c:strRef>
          </c:cat>
          <c:val>
            <c:numRef>
              <c:f>'ملخص نتائج التقييم والالتزام'!$C$8:$C$11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4DB-4341-B631-0DFE9466E73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'ملخص نتائج التقييم والالتزام'!$B$18:$K$18</c:f>
          <c:strCache>
            <c:ptCount val="10"/>
            <c:pt idx="0">
              <c:v>مستوى التزام نظام (  )</c:v>
            </c:pt>
          </c:strCache>
        </c:strRef>
      </c:tx>
      <c:layout>
        <c:manualLayout>
          <c:xMode val="edge"/>
          <c:yMode val="edge"/>
          <c:x val="0.3191589262420042"/>
          <c:y val="1.1895171089724895E-2"/>
        </c:manualLayout>
      </c:layout>
      <c:overlay val="0"/>
      <c:spPr>
        <a:noFill/>
        <a:ln>
          <a:noFill/>
        </a:ln>
        <a:effectLst/>
      </c:spPr>
      <c:txPr>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ARABIC REGULAR" panose="020B0503020203050203" pitchFamily="34" charset="-78"/>
              <a:ea typeface="+mn-ea"/>
              <a:cs typeface="DIN NEXT™ ARABIC REGULAR" panose="020B0503020203050203" pitchFamily="34" charset="-78"/>
            </a:defRPr>
          </a:pPr>
          <a:endParaRPr lang="en-US"/>
        </a:p>
      </c:txPr>
    </c:title>
    <c:autoTitleDeleted val="0"/>
    <c:plotArea>
      <c:layout/>
      <c:pieChart>
        <c:varyColors val="1"/>
        <c:ser>
          <c:idx val="0"/>
          <c:order val="0"/>
          <c:spPr>
            <a:solidFill>
              <a:srgbClr val="72AC4D"/>
            </a:solidFill>
          </c:spPr>
          <c:dPt>
            <c:idx val="0"/>
            <c:bubble3D val="0"/>
            <c:spPr>
              <a:solidFill>
                <a:srgbClr val="72AC4D"/>
              </a:solidFill>
              <a:ln w="19050">
                <a:solidFill>
                  <a:schemeClr val="lt1"/>
                </a:solidFill>
              </a:ln>
              <a:effectLst/>
            </c:spPr>
            <c:extLst>
              <c:ext xmlns:c16="http://schemas.microsoft.com/office/drawing/2014/chart" uri="{C3380CC4-5D6E-409C-BE32-E72D297353CC}">
                <c16:uniqueId val="{00000001-4B17-44A0-A4B9-635AAB5354BA}"/>
              </c:ext>
            </c:extLst>
          </c:dPt>
          <c:dPt>
            <c:idx val="1"/>
            <c:bubble3D val="0"/>
            <c:spPr>
              <a:solidFill>
                <a:srgbClr val="FDBF2D"/>
              </a:solidFill>
              <a:ln w="19050">
                <a:solidFill>
                  <a:schemeClr val="lt1"/>
                </a:solidFill>
              </a:ln>
              <a:effectLst/>
            </c:spPr>
            <c:extLst>
              <c:ext xmlns:c16="http://schemas.microsoft.com/office/drawing/2014/chart" uri="{C3380CC4-5D6E-409C-BE32-E72D297353CC}">
                <c16:uniqueId val="{00000003-4B17-44A0-A4B9-635AAB5354BA}"/>
              </c:ext>
            </c:extLst>
          </c:dPt>
          <c:dPt>
            <c:idx val="2"/>
            <c:bubble3D val="0"/>
            <c:spPr>
              <a:solidFill>
                <a:srgbClr val="FC0D1B"/>
              </a:solidFill>
              <a:ln w="19050">
                <a:solidFill>
                  <a:schemeClr val="lt1"/>
                </a:solidFill>
              </a:ln>
              <a:effectLst/>
            </c:spPr>
            <c:extLst>
              <c:ext xmlns:c16="http://schemas.microsoft.com/office/drawing/2014/chart" uri="{C3380CC4-5D6E-409C-BE32-E72D297353CC}">
                <c16:uniqueId val="{00000005-4B17-44A0-A4B9-635AAB5354BA}"/>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4B17-44A0-A4B9-635AAB5354BA}"/>
              </c:ext>
            </c:extLst>
          </c:dPt>
          <c:dLbls>
            <c:dLbl>
              <c:idx val="0"/>
              <c:layout>
                <c:manualLayout>
                  <c:x val="5.0991324437738697E-2"/>
                  <c:y val="1.460520559930008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B17-44A0-A4B9-635AAB5354BA}"/>
                </c:ext>
              </c:extLst>
            </c:dLbl>
            <c:dLbl>
              <c:idx val="1"/>
              <c:layout>
                <c:manualLayout>
                  <c:x val="-7.0835985509296373E-2"/>
                  <c:y val="6.920749489647127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B17-44A0-A4B9-635AAB5354BA}"/>
                </c:ext>
              </c:extLst>
            </c:dLbl>
            <c:dLbl>
              <c:idx val="2"/>
              <c:layout>
                <c:manualLayout>
                  <c:x val="1.5333309758435883E-2"/>
                  <c:y val="-4.607544716632643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4B17-44A0-A4B9-635AAB5354BA}"/>
                </c:ext>
              </c:extLst>
            </c:dLbl>
            <c:dLbl>
              <c:idx val="3"/>
              <c:layout>
                <c:manualLayout>
                  <c:x val="5.4937860499473495E-2"/>
                  <c:y val="-2.3165463692038497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4B17-44A0-A4B9-635AAB5354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والالتزام'!$B$21:$B$24</c:f>
              <c:strCache>
                <c:ptCount val="4"/>
                <c:pt idx="0">
                  <c:v>مطبق كليًا  - Implemented</c:v>
                </c:pt>
                <c:pt idx="1">
                  <c:v>مطبق جزئيًا  - Partially Implemented</c:v>
                </c:pt>
                <c:pt idx="2">
                  <c:v>غير مطبق  - Not Implemented</c:v>
                </c:pt>
                <c:pt idx="3">
                  <c:v>Not Applicable -  لا ينطبق </c:v>
                </c:pt>
              </c:strCache>
            </c:strRef>
          </c:cat>
          <c:val>
            <c:numRef>
              <c:f>'ملخص نتائج التقييم والالتزام'!$C$21:$C$24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B17-44A0-A4B9-635AAB5354B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1602;&#1575;&#1574;&#1605;&#1577; &#1575;&#1604;&#1605;&#1581;&#1578;&#1608;&#1610;&#1575;&#1578;'!A1"/></Relationships>
</file>

<file path=xl/drawings/_rels/drawing2.xml.rels><?xml version="1.0" encoding="UTF-8" standalone="yes"?>
<Relationships xmlns="http://schemas.openxmlformats.org/package/2006/relationships"><Relationship Id="rId2" Type="http://schemas.openxmlformats.org/officeDocument/2006/relationships/hyperlink" Target="#'&#1587;&#1580;&#1604; &#1575;&#1604;&#1571;&#1583;&#1575;&#1577;'!A1"/><Relationship Id="rId1" Type="http://schemas.openxmlformats.org/officeDocument/2006/relationships/hyperlink" Target="#&#1575;&#1604;&#1585;&#1574;&#1610;&#1587;&#1610;&#1577;!A1"/></Relationships>
</file>

<file path=xl/drawings/_rels/drawing3.xml.rels><?xml version="1.0" encoding="UTF-8" standalone="yes"?>
<Relationships xmlns="http://schemas.openxmlformats.org/package/2006/relationships"><Relationship Id="rId3" Type="http://schemas.openxmlformats.org/officeDocument/2006/relationships/hyperlink" Target="#'&#1573;&#1580;&#1585;&#1575;&#1569;&#1575;&#1578; &#1575;&#1604;&#1578;&#1602;&#1610;&#1610;&#1605; &#1608;&#1602;&#1610;&#1575;&#1587; &#1575;&#1604;&#1575;&#1604;&#1578;&#1586;&#1575;&#160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s>
</file>

<file path=xl/drawings/_rels/drawing4.xml.rels><?xml version="1.0" encoding="UTF-8" standalone="yes"?>
<Relationships xmlns="http://schemas.openxmlformats.org/package/2006/relationships"><Relationship Id="rId3" Type="http://schemas.openxmlformats.org/officeDocument/2006/relationships/hyperlink" Target="#'&#1587;&#1580;&#1604; &#1575;&#1604;&#1571;&#1583;&#1575;&#1577;'!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5" Type="http://schemas.openxmlformats.org/officeDocument/2006/relationships/image" Target="../media/image5.PNG"/><Relationship Id="rId4" Type="http://schemas.openxmlformats.org/officeDocument/2006/relationships/hyperlink" Target="#&#1578;&#1593;&#1604;&#1610;&#1605;&#1575;&#1578;!A1"/></Relationships>
</file>

<file path=xl/drawings/_rels/drawing5.xml.rels><?xml version="1.0" encoding="UTF-8" standalone="yes"?>
<Relationships xmlns="http://schemas.openxmlformats.org/package/2006/relationships"><Relationship Id="rId3" Type="http://schemas.openxmlformats.org/officeDocument/2006/relationships/hyperlink" Target="#'&#1573;&#1580;&#1585;&#1575;&#1569;&#1575;&#1578; &#1575;&#1604;&#1578;&#1602;&#1610;&#1610;&#1605; &#1608;&#1602;&#1610;&#1575;&#1587; &#1575;&#1604;&#1575;&#1604;&#1578;&#1586;&#1575;&#160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588;&#1593;&#1575;&#1585; &#1575;&#1604;&#1580;&#1607;&#1577;'!A1"/></Relationships>
</file>

<file path=xl/drawings/_rels/drawing6.xml.rels><?xml version="1.0" encoding="UTF-8" standalone="yes"?>
<Relationships xmlns="http://schemas.openxmlformats.org/package/2006/relationships"><Relationship Id="rId3" Type="http://schemas.openxmlformats.org/officeDocument/2006/relationships/hyperlink" Target="#&#1578;&#1593;&#1604;&#1610;&#1605;&#1575;&#1578;!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A1"/><Relationship Id="rId4" Type="http://schemas.openxmlformats.org/officeDocument/2006/relationships/hyperlink" Target="#'&#1605;&#1593;&#1604;&#1608;&#1605;&#1575;&#1578; &#1571;&#1587;&#1575;&#1587;&#1610;&#1577; &#1593;&#1606; &#1575;&#1604;&#1580;&#1607;&#1577;'!A1"/></Relationships>
</file>

<file path=xl/drawings/_rels/drawing7.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7.emf"/><Relationship Id="rId5" Type="http://schemas.openxmlformats.org/officeDocument/2006/relationships/hyperlink" Target="#'&#1605;&#1593;&#1604;&#1608;&#1605;&#1575;&#1578; &#1571;&#1587;&#1575;&#1587;&#1610;&#1577; &#1593;&#1606; &#1575;&#1604;&#1571;&#1606;&#1592;&#1605;&#1577;'!A1"/><Relationship Id="rId4" Type="http://schemas.openxmlformats.org/officeDocument/2006/relationships/hyperlink" Target="#'&#1588;&#1593;&#1575;&#1585; &#1575;&#1604;&#1580;&#1607;&#1577;'!A1"/></Relationships>
</file>

<file path=xl/drawings/_rels/drawing8.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10.emf"/><Relationship Id="rId5" Type="http://schemas.openxmlformats.org/officeDocument/2006/relationships/hyperlink" Target="#'&#1581;&#1575;&#1604;&#1577; &#1575;&#1604;&#1575;&#1604;&#1578;&#1586;&#1575;&#1605; &#1576;&#1575;&#1604;&#1590;&#1608;&#1575;&#1576;&#1591; - &#1606;&#1592;&#1575;&#1605; &#1633;'!A1"/><Relationship Id="rId4" Type="http://schemas.openxmlformats.org/officeDocument/2006/relationships/hyperlink" Target="#'&#1605;&#1593;&#1604;&#1608;&#1605;&#1575;&#1578; &#1571;&#1587;&#1575;&#1587;&#1610;&#1577; &#1593;&#1606; &#1575;&#1604;&#1580;&#1607;&#1577;'!A1"/></Relationships>
</file>

<file path=xl/drawings/_rels/drawing9.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12.emf"/><Relationship Id="rId5" Type="http://schemas.openxmlformats.org/officeDocument/2006/relationships/hyperlink" Target="#'&#1606;&#1578;&#1575;&#1574;&#1580; &#1575;&#1604;&#1578;&#1602;&#1610;&#1610;&#1605; &#1608;&#1575;&#1604;&#1575;&#1604;&#1578;&#1586;&#1575;&#1605;- &#1606;&#1592;&#1575;&#1605; &#1633;'!A1"/><Relationship Id="rId4" Type="http://schemas.openxmlformats.org/officeDocument/2006/relationships/hyperlink" Target="#'&#1605;&#1593;&#1604;&#1608;&#1605;&#1575;&#1578; &#1571;&#1587;&#1575;&#1587;&#1610;&#1577; &#1593;&#1606; &#1575;&#1604;&#1571;&#1606;&#1592;&#1605;&#1577;'!A1"/></Relationships>
</file>

<file path=xl/drawings/_rels/drawing10.xml.rels><?xml version="1.0" encoding="UTF-8" standalone="yes"?>
<Relationships xmlns="http://schemas.openxmlformats.org/package/2006/relationships"><Relationship Id="rId8" Type="http://schemas.openxmlformats.org/officeDocument/2006/relationships/hyperlink" Target="#'&#1602;&#1575;&#1574;&#1605;&#1577; &#1575;&#1604;&#1605;&#1581;&#1578;&#1608;&#1610;&#1575;&#1578;'!A1"/><Relationship Id="rId3" Type="http://schemas.openxmlformats.org/officeDocument/2006/relationships/chart" Target="../charts/chart3.xml"/><Relationship Id="rId7" Type="http://schemas.openxmlformats.org/officeDocument/2006/relationships/hyperlink" Target="#&#1575;&#1604;&#1585;&#1574;&#1610;&#1587;&#1610;&#1577;!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4.emf"/><Relationship Id="rId5" Type="http://schemas.openxmlformats.org/officeDocument/2006/relationships/chart" Target="../charts/chart5.xml"/><Relationship Id="rId10" Type="http://schemas.openxmlformats.org/officeDocument/2006/relationships/hyperlink" Target="#'&#1581;&#1575;&#1604;&#1577; &#1575;&#1604;&#1575;&#1604;&#1578;&#1586;&#1575;&#1605; &#1576;&#1575;&#1604;&#1590;&#1608;&#1575;&#1576;&#1591; - &#1606;&#1592;&#1575;&#1605; &#1634;'!A1"/><Relationship Id="rId4" Type="http://schemas.openxmlformats.org/officeDocument/2006/relationships/chart" Target="../charts/chart4.xml"/><Relationship Id="rId9" Type="http://schemas.openxmlformats.org/officeDocument/2006/relationships/hyperlink" Target="#'&#1581;&#1575;&#1604;&#1577; &#1575;&#1604;&#1575;&#1604;&#1578;&#1586;&#1575;&#1605; &#1576;&#1575;&#1604;&#1590;&#1608;&#1575;&#1576;&#1591; - &#1606;&#1592;&#1575;&#1605; &#1633;'!A1"/></Relationships>
</file>

<file path=xl/drawings/_rels/drawing11.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16.emf"/><Relationship Id="rId5" Type="http://schemas.openxmlformats.org/officeDocument/2006/relationships/hyperlink" Target="#'&#1606;&#1578;&#1575;&#1574;&#1580; &#1575;&#1604;&#1578;&#1602;&#1610;&#1610;&#1605; &#1608;&#1575;&#1604;&#1575;&#1604;&#1578;&#1586;&#1575;&#1605; - &#1606;&#1592;&#1575;&#1605;&#1634;'!A1"/><Relationship Id="rId4" Type="http://schemas.openxmlformats.org/officeDocument/2006/relationships/hyperlink" Target="#'&#1606;&#1578;&#1575;&#1574;&#1580; &#1575;&#1604;&#1578;&#1602;&#1610;&#1610;&#1605; &#1608;&#1575;&#1604;&#1575;&#1604;&#1578;&#1586;&#1575;&#1605;- &#1606;&#1592;&#1575;&#1605; &#1633;'!A1"/></Relationships>
</file>

<file path=xl/drawings/_rels/drawing12.xml.rels><?xml version="1.0" encoding="UTF-8" standalone="yes"?>
<Relationships xmlns="http://schemas.openxmlformats.org/package/2006/relationships"><Relationship Id="rId8" Type="http://schemas.openxmlformats.org/officeDocument/2006/relationships/hyperlink" Target="#'&#1602;&#1575;&#1574;&#1605;&#1577; &#1575;&#1604;&#1605;&#1581;&#1578;&#1608;&#1610;&#1575;&#1578;'!A1"/><Relationship Id="rId3" Type="http://schemas.openxmlformats.org/officeDocument/2006/relationships/chart" Target="../charts/chart8.xml"/><Relationship Id="rId7" Type="http://schemas.openxmlformats.org/officeDocument/2006/relationships/hyperlink" Target="#&#1575;&#1604;&#1585;&#1574;&#1610;&#1587;&#1610;&#1577;!A1"/><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18.emf"/><Relationship Id="rId5" Type="http://schemas.openxmlformats.org/officeDocument/2006/relationships/chart" Target="../charts/chart10.xml"/><Relationship Id="rId10" Type="http://schemas.openxmlformats.org/officeDocument/2006/relationships/hyperlink" Target="#'&#1581;&#1575;&#1604;&#1577; &#1575;&#1604;&#1575;&#1604;&#1578;&#1586;&#1575;&#1605; &#1576;&#1575;&#1604;&#1590;&#1608;&#1575;&#1576;&#1591; - &#1606;&#1592;&#1575;&#1605; &#1635;'!A1"/><Relationship Id="rId4" Type="http://schemas.openxmlformats.org/officeDocument/2006/relationships/chart" Target="../charts/chart9.xml"/><Relationship Id="rId9" Type="http://schemas.openxmlformats.org/officeDocument/2006/relationships/hyperlink" Target="#'&#1581;&#1575;&#1604;&#1577; &#1575;&#1604;&#1575;&#1604;&#1578;&#1586;&#1575;&#1605; &#1576;&#1575;&#1604;&#1590;&#1608;&#1575;&#1576;&#1591; - &#1606;&#1592;&#1575;&#1605; &#1634;'!A1"/></Relationships>
</file>

<file path=xl/drawings/_rels/drawing13.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20.emf"/><Relationship Id="rId5" Type="http://schemas.openxmlformats.org/officeDocument/2006/relationships/hyperlink" Target="#'&#1606;&#1578;&#1575;&#1574;&#1580; &#1575;&#1604;&#1578;&#1602;&#1610;&#1610;&#1605; &#1608;&#1575;&#1604;&#1575;&#1604;&#1578;&#1586;&#1575;&#1605; - &#1606;&#1592;&#1575;&#1605;&#1635;'!A1"/><Relationship Id="rId4" Type="http://schemas.openxmlformats.org/officeDocument/2006/relationships/hyperlink" Target="#'&#1606;&#1578;&#1575;&#1574;&#1580; &#1575;&#1604;&#1578;&#1602;&#1610;&#1610;&#1605; &#1608;&#1575;&#1604;&#1575;&#1604;&#1578;&#1586;&#1575;&#1605; - &#1606;&#1592;&#1575;&#1605;&#1634;'!A1"/></Relationships>
</file>

<file path=xl/drawings/_rels/drawing14.xml.rels><?xml version="1.0" encoding="UTF-8" standalone="yes"?>
<Relationships xmlns="http://schemas.openxmlformats.org/package/2006/relationships"><Relationship Id="rId8" Type="http://schemas.openxmlformats.org/officeDocument/2006/relationships/hyperlink" Target="#'&#1602;&#1575;&#1574;&#1605;&#1577; &#1575;&#1604;&#1605;&#1581;&#1578;&#1608;&#1610;&#1575;&#1578;'!A1"/><Relationship Id="rId3" Type="http://schemas.openxmlformats.org/officeDocument/2006/relationships/chart" Target="../charts/chart13.xml"/><Relationship Id="rId7" Type="http://schemas.openxmlformats.org/officeDocument/2006/relationships/hyperlink" Target="#&#1575;&#1604;&#1585;&#1574;&#1610;&#1587;&#1610;&#1577;!A1"/><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image" Target="../media/image22.emf"/><Relationship Id="rId5" Type="http://schemas.openxmlformats.org/officeDocument/2006/relationships/chart" Target="../charts/chart15.xml"/><Relationship Id="rId10" Type="http://schemas.openxmlformats.org/officeDocument/2006/relationships/hyperlink" Target="#'&#1581;&#1575;&#1604;&#1577; &#1575;&#1604;&#1575;&#1604;&#1578;&#1586;&#1575;&#1605; &#1576;&#1575;&#1604;&#1590;&#1608;&#1575;&#1576;&#1591; - &#1606;&#1592;&#1575;&#1605; &#1636;'!A1"/><Relationship Id="rId4" Type="http://schemas.openxmlformats.org/officeDocument/2006/relationships/chart" Target="../charts/chart14.xml"/><Relationship Id="rId9" Type="http://schemas.openxmlformats.org/officeDocument/2006/relationships/hyperlink" Target="#'&#1581;&#1575;&#1604;&#1577; &#1575;&#1604;&#1575;&#1604;&#1578;&#1586;&#1575;&#1605; &#1576;&#1575;&#1604;&#1590;&#1608;&#1575;&#1576;&#1591; - &#1606;&#1592;&#1575;&#1605; &#1635;'!A1"/></Relationships>
</file>

<file path=xl/drawings/_rels/drawing15.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24.emf"/><Relationship Id="rId5" Type="http://schemas.openxmlformats.org/officeDocument/2006/relationships/hyperlink" Target="#'&#1606;&#1578;&#1575;&#1574;&#1580; &#1575;&#1604;&#1578;&#1602;&#1610;&#1610;&#1605; &#1608;&#1575;&#1604;&#1575;&#1604;&#1578;&#1586;&#1575;&#1605; - &#1606;&#1592;&#1575;&#1605;&#1636;'!A1"/><Relationship Id="rId4" Type="http://schemas.openxmlformats.org/officeDocument/2006/relationships/hyperlink" Target="#'&#1606;&#1578;&#1575;&#1574;&#1580; &#1575;&#1604;&#1578;&#1602;&#1610;&#1610;&#1605; &#1608;&#1575;&#1604;&#1575;&#1604;&#1578;&#1586;&#1575;&#1605; - &#1606;&#1592;&#1575;&#1605;&#1635;'!A1"/></Relationships>
</file>

<file path=xl/drawings/_rels/drawing16.xml.rels><?xml version="1.0" encoding="UTF-8" standalone="yes"?>
<Relationships xmlns="http://schemas.openxmlformats.org/package/2006/relationships"><Relationship Id="rId8" Type="http://schemas.openxmlformats.org/officeDocument/2006/relationships/hyperlink" Target="#'&#1602;&#1575;&#1574;&#1605;&#1577; &#1575;&#1604;&#1605;&#1581;&#1578;&#1608;&#1610;&#1575;&#1578;'!A1"/><Relationship Id="rId3" Type="http://schemas.openxmlformats.org/officeDocument/2006/relationships/chart" Target="../charts/chart18.xml"/><Relationship Id="rId7" Type="http://schemas.openxmlformats.org/officeDocument/2006/relationships/hyperlink" Target="#&#1575;&#1604;&#1585;&#1574;&#1610;&#1587;&#1610;&#1577;!A1"/><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image" Target="../media/image26.emf"/><Relationship Id="rId5" Type="http://schemas.openxmlformats.org/officeDocument/2006/relationships/chart" Target="../charts/chart20.xml"/><Relationship Id="rId10" Type="http://schemas.openxmlformats.org/officeDocument/2006/relationships/hyperlink" Target="#'&#1581;&#1575;&#1604;&#1577; &#1575;&#1604;&#1575;&#1604;&#1578;&#1586;&#1575;&#1605; &#1576;&#1575;&#1604;&#1590;&#1608;&#1575;&#1576;&#1591; - &#1606;&#1592;&#1575;&#1605; &#1637;'!A1"/><Relationship Id="rId4" Type="http://schemas.openxmlformats.org/officeDocument/2006/relationships/chart" Target="../charts/chart19.xml"/><Relationship Id="rId9" Type="http://schemas.openxmlformats.org/officeDocument/2006/relationships/hyperlink" Target="#'&#1581;&#1575;&#1604;&#1577; &#1575;&#1604;&#1575;&#1604;&#1578;&#1586;&#1575;&#1605; &#1576;&#1575;&#1604;&#1590;&#1608;&#1575;&#1576;&#1591; - &#1606;&#1592;&#1575;&#1605; &#1636;'!A1"/></Relationships>
</file>

<file path=xl/drawings/_rels/drawing17.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A1"/><Relationship Id="rId1" Type="http://schemas.openxmlformats.org/officeDocument/2006/relationships/image" Target="../media/image28.emf"/><Relationship Id="rId5" Type="http://schemas.openxmlformats.org/officeDocument/2006/relationships/hyperlink" Target="#'&#1606;&#1578;&#1575;&#1574;&#1580; &#1575;&#1604;&#1578;&#1602;&#1610;&#1610;&#1605; &#1608;&#1575;&#1604;&#1575;&#1604;&#1578;&#1586;&#1575;&#1605; - &#1606;&#1592;&#1575;&#1605;&#1637;'!A1"/><Relationship Id="rId4" Type="http://schemas.openxmlformats.org/officeDocument/2006/relationships/hyperlink" Target="#'&#1606;&#1578;&#1575;&#1574;&#1580; &#1575;&#1604;&#1578;&#1602;&#1610;&#1610;&#1605; &#1608;&#1575;&#1604;&#1575;&#1604;&#1578;&#1586;&#1575;&#1605; - &#1606;&#1592;&#1575;&#1605;&#1636;'!A1"/></Relationships>
</file>

<file path=xl/drawings/_rels/drawing18.xml.rels><?xml version="1.0" encoding="UTF-8" standalone="yes"?>
<Relationships xmlns="http://schemas.openxmlformats.org/package/2006/relationships"><Relationship Id="rId8" Type="http://schemas.openxmlformats.org/officeDocument/2006/relationships/hyperlink" Target="#'&#1602;&#1575;&#1574;&#1605;&#1577; &#1575;&#1604;&#1605;&#1581;&#1578;&#1608;&#1610;&#1575;&#1578;'!A1"/><Relationship Id="rId3" Type="http://schemas.openxmlformats.org/officeDocument/2006/relationships/chart" Target="../charts/chart23.xml"/><Relationship Id="rId7" Type="http://schemas.openxmlformats.org/officeDocument/2006/relationships/hyperlink" Target="#&#1575;&#1604;&#1585;&#1574;&#1610;&#1587;&#1610;&#1577;!A1"/><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30.emf"/><Relationship Id="rId5" Type="http://schemas.openxmlformats.org/officeDocument/2006/relationships/chart" Target="../charts/chart25.xml"/><Relationship Id="rId10" Type="http://schemas.openxmlformats.org/officeDocument/2006/relationships/hyperlink" Target="#'&#1605;&#1604;&#1582;&#1589; &#1606;&#1578;&#1575;&#1574;&#1580; &#1575;&#1604;&#1578;&#1602;&#1610;&#1610;&#1605; &#1608;&#1575;&#1604;&#1575;&#1604;&#1578;&#1586;&#1575;&#1605;'!A1"/><Relationship Id="rId4" Type="http://schemas.openxmlformats.org/officeDocument/2006/relationships/chart" Target="../charts/chart24.xml"/><Relationship Id="rId9" Type="http://schemas.openxmlformats.org/officeDocument/2006/relationships/hyperlink" Target="#'&#1581;&#1575;&#1604;&#1577; &#1575;&#1604;&#1575;&#1604;&#1578;&#1586;&#1575;&#1605; &#1576;&#1575;&#1604;&#1590;&#1608;&#1575;&#1576;&#1591; - &#1606;&#1592;&#1575;&#1605; &#1637;'!A1"/></Relationships>
</file>

<file path=xl/drawings/_rels/drawing19.xml.rels><?xml version="1.0" encoding="UTF-8" standalone="yes"?>
<Relationships xmlns="http://schemas.openxmlformats.org/package/2006/relationships"><Relationship Id="rId8" Type="http://schemas.openxmlformats.org/officeDocument/2006/relationships/hyperlink" Target="#'&#1606;&#1578;&#1575;&#1574;&#1580; &#1575;&#1604;&#1578;&#1602;&#1610;&#1610;&#1605; &#1608;&#1575;&#1604;&#1575;&#1604;&#1578;&#1586;&#1575;&#1605; - &#1606;&#1592;&#1575;&#1605;&#1637;'!A1"/><Relationship Id="rId3" Type="http://schemas.openxmlformats.org/officeDocument/2006/relationships/chart" Target="../charts/chart28.xml"/><Relationship Id="rId7" Type="http://schemas.openxmlformats.org/officeDocument/2006/relationships/hyperlink" Target="#'&#1602;&#1575;&#1574;&#1605;&#1577; &#1575;&#1604;&#1605;&#1581;&#1578;&#1608;&#1610;&#1575;&#1578;'!A1"/><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hyperlink" Target="#&#1575;&#1604;&#1585;&#1574;&#1610;&#1587;&#1610;&#1577;!A1"/><Relationship Id="rId11" Type="http://schemas.openxmlformats.org/officeDocument/2006/relationships/chart" Target="../charts/chart31.xml"/><Relationship Id="rId5" Type="http://schemas.openxmlformats.org/officeDocument/2006/relationships/image" Target="../media/image31.emf"/><Relationship Id="rId10" Type="http://schemas.openxmlformats.org/officeDocument/2006/relationships/chart" Target="../charts/chart30.xml"/><Relationship Id="rId4" Type="http://schemas.openxmlformats.org/officeDocument/2006/relationships/chart" Target="../charts/chart29.xml"/><Relationship Id="rId9" Type="http://schemas.openxmlformats.org/officeDocument/2006/relationships/hyperlink" Target="#'&#1581;&#1575;&#1604;&#1577; &#1575;&#1604;&#1575;&#1604;&#1578;&#1586;&#1575;&#1605; &#1576;&#1575;&#1604;&#1590;&#1608;&#1575;&#1576;&#1591; - &#1606;&#1592;&#1575;&#1605; &#1633;'!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2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2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2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3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10</xdr:col>
      <xdr:colOff>158451</xdr:colOff>
      <xdr:row>10</xdr:row>
      <xdr:rowOff>107058</xdr:rowOff>
    </xdr:from>
    <xdr:to>
      <xdr:col>11</xdr:col>
      <xdr:colOff>360442</xdr:colOff>
      <xdr:row>10</xdr:row>
      <xdr:rowOff>346746</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9773877058" y="4729858"/>
          <a:ext cx="798891" cy="239688"/>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tx1"/>
              </a:solidFill>
              <a:latin typeface="DIN NEXT™ ARABIC REGULAR" panose="020B0503020203050203" pitchFamily="34" charset="-78"/>
              <a:cs typeface="DIN NEXT™ ARABIC REGULAR" panose="020B0503020203050203" pitchFamily="34" charset="-78"/>
            </a:rPr>
            <a:t>إبـدأ  </a:t>
          </a:r>
          <a:r>
            <a:rPr lang="en-US" sz="1400">
              <a:solidFill>
                <a:schemeClr val="tx1"/>
              </a:solidFill>
              <a:latin typeface="DIN NEXT™ ARABIC REGULAR" panose="020B0503020203050203" pitchFamily="34" charset="-78"/>
              <a:cs typeface="DIN NEXT™ ARABIC REGULAR" panose="020B0503020203050203" pitchFamily="34" charset="-78"/>
            </a:rPr>
            <a:t>&lt;&lt;</a:t>
          </a:r>
          <a:endParaRPr lang="en-US" sz="2400">
            <a:solidFill>
              <a:schemeClr val="tx1"/>
            </a:solidFill>
            <a:latin typeface="DIN NEXT™ ARABIC REGULAR" panose="020B0503020203050203" pitchFamily="34" charset="-78"/>
            <a:cs typeface="DIN NEXT™ ARABIC REGULAR" panose="020B0503020203050203" pitchFamily="34" charset="-78"/>
          </a:endParaRPr>
        </a:p>
      </xdr:txBody>
    </xdr:sp>
    <xdr:clientData/>
  </xdr:twoCellAnchor>
  <xdr:twoCellAnchor editAs="oneCell">
    <xdr:from>
      <xdr:col>0</xdr:col>
      <xdr:colOff>242409</xdr:colOff>
      <xdr:row>1</xdr:row>
      <xdr:rowOff>21189</xdr:rowOff>
    </xdr:from>
    <xdr:to>
      <xdr:col>2</xdr:col>
      <xdr:colOff>843542</xdr:colOff>
      <xdr:row>4</xdr:row>
      <xdr:rowOff>936028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0056857958" y="289300"/>
          <a:ext cx="1828800" cy="14440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1455080</xdr:colOff>
          <xdr:row>1</xdr:row>
          <xdr:rowOff>80510</xdr:rowOff>
        </xdr:from>
        <xdr:to>
          <xdr:col>10</xdr:col>
          <xdr:colOff>577855</xdr:colOff>
          <xdr:row>4</xdr:row>
          <xdr:rowOff>1212625</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شعار الجهة'!$E$7:$G$9" spid="_x0000_s78687"/>
                </a:ext>
              </a:extLst>
            </xdr:cNvPicPr>
          </xdr:nvPicPr>
          <xdr:blipFill>
            <a:blip xmlns:r="http://schemas.openxmlformats.org/officeDocument/2006/relationships" r:embed="rId3"/>
            <a:srcRect/>
            <a:stretch>
              <a:fillRect/>
            </a:stretch>
          </xdr:blipFill>
          <xdr:spPr bwMode="auto">
            <a:xfrm>
              <a:off x="9773405645" y="347210"/>
              <a:ext cx="2767675" cy="1665515"/>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6</xdr:col>
      <xdr:colOff>735730</xdr:colOff>
      <xdr:row>8</xdr:row>
      <xdr:rowOff>44410</xdr:rowOff>
    </xdr:from>
    <xdr:ext cx="490392" cy="26161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7774528" y="3879810"/>
          <a:ext cx="49039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rtl="1"/>
          <a:r>
            <a:rPr lang="en-US" sz="1100">
              <a:solidFill>
                <a:schemeClr val="tx2">
                  <a:lumMod val="75000"/>
                </a:schemeClr>
              </a:solidFill>
              <a:latin typeface="DIN Next LT Arabic Light" charset="0"/>
              <a:ea typeface="DIN Next LT Arabic Light" charset="0"/>
              <a:cs typeface="DIN Next LT Arabic Light" charset="0"/>
            </a:rPr>
            <a:t>2021</a:t>
          </a:r>
        </a:p>
      </xdr:txBody>
    </xdr:sp>
    <xdr:clientData/>
  </xdr:oneCellAnchor>
  <xdr:oneCellAnchor>
    <xdr:from>
      <xdr:col>4</xdr:col>
      <xdr:colOff>236385</xdr:colOff>
      <xdr:row>8</xdr:row>
      <xdr:rowOff>52236</xdr:rowOff>
    </xdr:from>
    <xdr:ext cx="457200" cy="261610"/>
    <xdr:sp macro="" textlink="">
      <xdr:nvSpPr>
        <xdr:cNvPr id="13" name="TextBox 12">
          <a:extLst>
            <a:ext uri="{FF2B5EF4-FFF2-40B4-BE49-F238E27FC236}">
              <a16:creationId xmlns:a16="http://schemas.microsoft.com/office/drawing/2014/main" id="{00000000-0008-0000-0000-00000D000000}"/>
            </a:ext>
          </a:extLst>
        </xdr:cNvPr>
        <xdr:cNvSpPr txBox="1"/>
      </xdr:nvSpPr>
      <xdr:spPr>
        <a:xfrm flipH="1">
          <a:off x="9673887015" y="3909861"/>
          <a:ext cx="457200"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rtl="1"/>
          <a:r>
            <a:rPr lang="en-US" sz="1100">
              <a:solidFill>
                <a:schemeClr val="tx2">
                  <a:lumMod val="75000"/>
                </a:schemeClr>
              </a:solidFill>
              <a:latin typeface="DIN Next LT Arabic Light" charset="0"/>
              <a:ea typeface="DIN Next LT Arabic Light" charset="0"/>
              <a:cs typeface="DIN Next LT Arabic Light" charset="0"/>
            </a:rPr>
            <a:t>2.0</a:t>
          </a:r>
        </a:p>
      </xdr:txBody>
    </xdr:sp>
    <xdr:clientData/>
  </xdr:oneCellAnchor>
  <xdr:twoCellAnchor>
    <xdr:from>
      <xdr:col>0</xdr:col>
      <xdr:colOff>50800</xdr:colOff>
      <xdr:row>15</xdr:row>
      <xdr:rowOff>76200</xdr:rowOff>
    </xdr:from>
    <xdr:to>
      <xdr:col>12</xdr:col>
      <xdr:colOff>522622</xdr:colOff>
      <xdr:row>15</xdr:row>
      <xdr:rowOff>292100</xdr:rowOff>
    </xdr:to>
    <xdr:sp macro="" textlink="">
      <xdr:nvSpPr>
        <xdr:cNvPr id="14" name="Rounded Rectangle 13">
          <a:extLst>
            <a:ext uri="{FF2B5EF4-FFF2-40B4-BE49-F238E27FC236}">
              <a16:creationId xmlns:a16="http://schemas.microsoft.com/office/drawing/2014/main" id="{00000000-0008-0000-0000-00000E000000}"/>
            </a:ext>
          </a:extLst>
        </xdr:cNvPr>
        <xdr:cNvSpPr>
          <a:spLocks/>
        </xdr:cNvSpPr>
      </xdr:nvSpPr>
      <xdr:spPr>
        <a:xfrm>
          <a:off x="10083810778" y="5867400"/>
          <a:ext cx="10225422" cy="2159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endParaRPr lang="en-US" sz="8800">
            <a:latin typeface="DIN Next LT W23 Medium" charset="0"/>
            <a:ea typeface="DIN Next LT W23 Medium" charset="0"/>
            <a:cs typeface="DIN Next LT W23 Medium"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49320</xdr:colOff>
      <xdr:row>0</xdr:row>
      <xdr:rowOff>76200</xdr:rowOff>
    </xdr:from>
    <xdr:to>
      <xdr:col>2</xdr:col>
      <xdr:colOff>308400</xdr:colOff>
      <xdr:row>0</xdr:row>
      <xdr:rowOff>260844</xdr:rowOff>
    </xdr:to>
    <xdr:sp macro="" textlink="">
      <xdr:nvSpPr>
        <xdr:cNvPr id="18" name="Rounded Rectangle 17">
          <a:hlinkClick xmlns:r="http://schemas.openxmlformats.org/officeDocument/2006/relationships" r:id="rId1"/>
          <a:extLst>
            <a:ext uri="{FF2B5EF4-FFF2-40B4-BE49-F238E27FC236}">
              <a16:creationId xmlns:a16="http://schemas.microsoft.com/office/drawing/2014/main" id="{00000000-0008-0000-0100-000012000000}"/>
            </a:ext>
          </a:extLst>
        </xdr:cNvPr>
        <xdr:cNvSpPr/>
      </xdr:nvSpPr>
      <xdr:spPr>
        <a:xfrm>
          <a:off x="10092070450"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354129</xdr:colOff>
      <xdr:row>0</xdr:row>
      <xdr:rowOff>76200</xdr:rowOff>
    </xdr:from>
    <xdr:to>
      <xdr:col>2</xdr:col>
      <xdr:colOff>1451409</xdr:colOff>
      <xdr:row>0</xdr:row>
      <xdr:rowOff>260844</xdr:rowOff>
    </xdr:to>
    <xdr:sp macro="" textlink="">
      <xdr:nvSpPr>
        <xdr:cNvPr id="20" name="Rounded Rectangle 19">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a:off x="10090927441"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10388</xdr:colOff>
      <xdr:row>0</xdr:row>
      <xdr:rowOff>76200</xdr:rowOff>
    </xdr:from>
    <xdr:to>
      <xdr:col>4</xdr:col>
      <xdr:colOff>491718</xdr:colOff>
      <xdr:row>0</xdr:row>
      <xdr:rowOff>260844</xdr:rowOff>
    </xdr:to>
    <xdr:sp macro="" textlink="">
      <xdr:nvSpPr>
        <xdr:cNvPr id="21" name="Rounded Rectangle 20">
          <a:hlinkClick xmlns:r="http://schemas.openxmlformats.org/officeDocument/2006/relationships" r:id="rId2"/>
          <a:extLst>
            <a:ext uri="{FF2B5EF4-FFF2-40B4-BE49-F238E27FC236}">
              <a16:creationId xmlns:a16="http://schemas.microsoft.com/office/drawing/2014/main" id="{00000000-0008-0000-0100-000015000000}"/>
            </a:ext>
          </a:extLst>
        </xdr:cNvPr>
        <xdr:cNvSpPr/>
      </xdr:nvSpPr>
      <xdr:spPr>
        <a:xfrm>
          <a:off x="10089791632"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603250</xdr:colOff>
      <xdr:row>3</xdr:row>
      <xdr:rowOff>158750</xdr:rowOff>
    </xdr:from>
    <xdr:to>
      <xdr:col>9</xdr:col>
      <xdr:colOff>663350</xdr:colOff>
      <xdr:row>4</xdr:row>
      <xdr:rowOff>285750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10917367900" y="777875"/>
          <a:ext cx="7711850" cy="36512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b="0" i="0">
              <a:latin typeface="DIN Next LT W23 Medium" charset="0"/>
              <a:ea typeface="DIN Next LT W23 Medium" charset="0"/>
              <a:cs typeface="DIN Next LT W23 Medium" charset="0"/>
            </a:rPr>
            <a:t>قائمة المحتويات</a:t>
          </a:r>
          <a:endParaRPr lang="en-US" sz="1600" b="0" i="0">
            <a:latin typeface="DIN Next LT W23 Medium" charset="0"/>
            <a:ea typeface="DIN Next LT W23 Medium" charset="0"/>
            <a:cs typeface="DIN Next LT W23 Medium"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52188</xdr:colOff>
      <xdr:row>0</xdr:row>
      <xdr:rowOff>82902</xdr:rowOff>
    </xdr:from>
    <xdr:to>
      <xdr:col>1</xdr:col>
      <xdr:colOff>533518</xdr:colOff>
      <xdr:row>1</xdr:row>
      <xdr:rowOff>846</xdr:rowOff>
    </xdr:to>
    <xdr:sp macro="" textlink="">
      <xdr:nvSpPr>
        <xdr:cNvPr id="11" name="Rounded Rectangle 10">
          <a:hlinkClick xmlns:r="http://schemas.openxmlformats.org/officeDocument/2006/relationships" r:id="rId1"/>
          <a:extLst>
            <a:ext uri="{FF2B5EF4-FFF2-40B4-BE49-F238E27FC236}">
              <a16:creationId xmlns:a16="http://schemas.microsoft.com/office/drawing/2014/main" id="{00000000-0008-0000-0200-00000B000000}"/>
            </a:ext>
          </a:extLst>
        </xdr:cNvPr>
        <xdr:cNvSpPr/>
      </xdr:nvSpPr>
      <xdr:spPr>
        <a:xfrm>
          <a:off x="10092543832" y="82902"/>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568441</xdr:colOff>
      <xdr:row>0</xdr:row>
      <xdr:rowOff>82902</xdr:rowOff>
    </xdr:from>
    <xdr:to>
      <xdr:col>2</xdr:col>
      <xdr:colOff>757671</xdr:colOff>
      <xdr:row>1</xdr:row>
      <xdr:rowOff>846</xdr:rowOff>
    </xdr:to>
    <xdr:sp macro="" textlink="">
      <xdr:nvSpPr>
        <xdr:cNvPr id="12" name="Rounded Rectangle 11">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a:off x="10091411629" y="82902"/>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795147</xdr:colOff>
      <xdr:row>0</xdr:row>
      <xdr:rowOff>82902</xdr:rowOff>
    </xdr:from>
    <xdr:to>
      <xdr:col>4</xdr:col>
      <xdr:colOff>146177</xdr:colOff>
      <xdr:row>1</xdr:row>
      <xdr:rowOff>846</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200-00000D000000}"/>
            </a:ext>
          </a:extLst>
        </xdr:cNvPr>
        <xdr:cNvSpPr/>
      </xdr:nvSpPr>
      <xdr:spPr>
        <a:xfrm>
          <a:off x="10090276873" y="82902"/>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184706</xdr:colOff>
      <xdr:row>0</xdr:row>
      <xdr:rowOff>76552</xdr:rowOff>
    </xdr:from>
    <xdr:to>
      <xdr:col>5</xdr:col>
      <xdr:colOff>431086</xdr:colOff>
      <xdr:row>0</xdr:row>
      <xdr:rowOff>261196</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200-00000E000000}"/>
            </a:ext>
          </a:extLst>
        </xdr:cNvPr>
        <xdr:cNvSpPr/>
      </xdr:nvSpPr>
      <xdr:spPr>
        <a:xfrm>
          <a:off x="10089141064" y="76552"/>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647700</xdr:colOff>
      <xdr:row>3</xdr:row>
      <xdr:rowOff>228600</xdr:rowOff>
    </xdr:from>
    <xdr:to>
      <xdr:col>9</xdr:col>
      <xdr:colOff>1250949</xdr:colOff>
      <xdr:row>4</xdr:row>
      <xdr:rowOff>354500</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11021345751" y="850900"/>
          <a:ext cx="82232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سجل أداة التقييم وقياس الالتزام</a:t>
          </a:r>
          <a:endParaRPr lang="en-US" sz="1600">
            <a:latin typeface="DIN Next LT W23 Medium" charset="0"/>
            <a:ea typeface="DIN Next LT W23 Medium" charset="0"/>
            <a:cs typeface="DIN Next LT W23 Medium"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1</xdr:col>
      <xdr:colOff>595630</xdr:colOff>
      <xdr:row>1</xdr:row>
      <xdr:rowOff>13194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FACA1E7C-373D-9548-81FE-2BFBF91E6BFA}"/>
            </a:ext>
          </a:extLst>
        </xdr:cNvPr>
        <xdr:cNvSpPr/>
      </xdr:nvSpPr>
      <xdr:spPr>
        <a:xfrm>
          <a:off x="11026801670" y="95250"/>
          <a:ext cx="1154430" cy="1084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630553</xdr:colOff>
      <xdr:row>0</xdr:row>
      <xdr:rowOff>95250</xdr:rowOff>
    </xdr:from>
    <xdr:to>
      <xdr:col>2</xdr:col>
      <xdr:colOff>819783</xdr:colOff>
      <xdr:row>1</xdr:row>
      <xdr:rowOff>13194</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FC3929A8-10FB-9845-A343-B0E18544151D}"/>
            </a:ext>
          </a:extLst>
        </xdr:cNvPr>
        <xdr:cNvSpPr/>
      </xdr:nvSpPr>
      <xdr:spPr>
        <a:xfrm>
          <a:off x="11026056817" y="95250"/>
          <a:ext cx="709930" cy="1084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857259</xdr:colOff>
      <xdr:row>0</xdr:row>
      <xdr:rowOff>95250</xdr:rowOff>
    </xdr:from>
    <xdr:to>
      <xdr:col>4</xdr:col>
      <xdr:colOff>208289</xdr:colOff>
      <xdr:row>1</xdr:row>
      <xdr:rowOff>13194</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60D80A10-6C80-1948-9217-3504A747DFF4}"/>
            </a:ext>
          </a:extLst>
        </xdr:cNvPr>
        <xdr:cNvSpPr/>
      </xdr:nvSpPr>
      <xdr:spPr>
        <a:xfrm>
          <a:off x="11025169711" y="95250"/>
          <a:ext cx="887730" cy="1084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246818</xdr:colOff>
      <xdr:row>0</xdr:row>
      <xdr:rowOff>88900</xdr:rowOff>
    </xdr:from>
    <xdr:to>
      <xdr:col>5</xdr:col>
      <xdr:colOff>493198</xdr:colOff>
      <xdr:row>1</xdr:row>
      <xdr:rowOff>6844</xdr:rowOff>
    </xdr:to>
    <xdr:sp macro="" textlink="">
      <xdr:nvSpPr>
        <xdr:cNvPr id="8" name="Rounded Rectangle 7">
          <a:hlinkClick xmlns:r="http://schemas.openxmlformats.org/officeDocument/2006/relationships" r:id="rId4"/>
          <a:extLst>
            <a:ext uri="{FF2B5EF4-FFF2-40B4-BE49-F238E27FC236}">
              <a16:creationId xmlns:a16="http://schemas.microsoft.com/office/drawing/2014/main" id="{F2D61F93-5106-6945-924C-B63FF7DD20E2}"/>
            </a:ext>
          </a:extLst>
        </xdr:cNvPr>
        <xdr:cNvSpPr/>
      </xdr:nvSpPr>
      <xdr:spPr>
        <a:xfrm>
          <a:off x="11024211702" y="88900"/>
          <a:ext cx="919480" cy="1084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105</xdr:col>
      <xdr:colOff>423333</xdr:colOff>
      <xdr:row>9</xdr:row>
      <xdr:rowOff>440267</xdr:rowOff>
    </xdr:from>
    <xdr:to>
      <xdr:col>106</xdr:col>
      <xdr:colOff>215900</xdr:colOff>
      <xdr:row>10</xdr:row>
      <xdr:rowOff>14502</xdr:rowOff>
    </xdr:to>
    <xdr:sp macro="" textlink="">
      <xdr:nvSpPr>
        <xdr:cNvPr id="36" name="Rectangle 35">
          <a:extLst>
            <a:ext uri="{FF2B5EF4-FFF2-40B4-BE49-F238E27FC236}">
              <a16:creationId xmlns:a16="http://schemas.microsoft.com/office/drawing/2014/main" id="{EE7DBE64-EB25-A849-9D85-DDA38A69949F}"/>
            </a:ext>
          </a:extLst>
        </xdr:cNvPr>
        <xdr:cNvSpPr/>
      </xdr:nvSpPr>
      <xdr:spPr>
        <a:xfrm>
          <a:off x="10956505900" y="1900767"/>
          <a:ext cx="465667" cy="1873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atin typeface="Sakkal Majalla" panose="02000000000000000000" pitchFamily="2" charset="-78"/>
            <a:cs typeface="Sakkal Majalla" panose="02000000000000000000" pitchFamily="2" charset="-78"/>
          </a:endParaRPr>
        </a:p>
      </xdr:txBody>
    </xdr:sp>
    <xdr:clientData/>
  </xdr:twoCellAnchor>
  <xdr:twoCellAnchor editAs="oneCell">
    <xdr:from>
      <xdr:col>0</xdr:col>
      <xdr:colOff>408213</xdr:colOff>
      <xdr:row>3</xdr:row>
      <xdr:rowOff>27213</xdr:rowOff>
    </xdr:from>
    <xdr:to>
      <xdr:col>9</xdr:col>
      <xdr:colOff>961571</xdr:colOff>
      <xdr:row>42</xdr:row>
      <xdr:rowOff>22093</xdr:rowOff>
    </xdr:to>
    <xdr:pic>
      <xdr:nvPicPr>
        <xdr:cNvPr id="3" name="Picture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100609358" y="653142"/>
          <a:ext cx="7538358" cy="88758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581025</xdr:colOff>
      <xdr:row>46</xdr:row>
      <xdr:rowOff>619125</xdr:rowOff>
    </xdr:from>
    <xdr:to>
      <xdr:col>3</xdr:col>
      <xdr:colOff>5248276</xdr:colOff>
      <xdr:row>46</xdr:row>
      <xdr:rowOff>1114424</xdr:rowOff>
    </xdr:to>
    <xdr:sp macro="" textlink="">
      <xdr:nvSpPr>
        <xdr:cNvPr id="17" name="Rounded Rectangle 16">
          <a:extLst>
            <a:ext uri="{FF2B5EF4-FFF2-40B4-BE49-F238E27FC236}">
              <a16:creationId xmlns:a16="http://schemas.microsoft.com/office/drawing/2014/main" id="{00000000-0008-0000-0400-000011000000}"/>
            </a:ext>
          </a:extLst>
        </xdr:cNvPr>
        <xdr:cNvSpPr/>
      </xdr:nvSpPr>
      <xdr:spPr>
        <a:xfrm>
          <a:off x="634593599" y="14963775"/>
          <a:ext cx="4667251" cy="495299"/>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en-US" sz="1050">
              <a:solidFill>
                <a:schemeClr val="tx1"/>
              </a:solidFill>
              <a:latin typeface="DIN Next LT Arabic Light" panose="020B0303020203050203" pitchFamily="34" charset="-78"/>
              <a:cs typeface="DIN Next LT Arabic Light" panose="020B0303020203050203" pitchFamily="34" charset="-78"/>
            </a:rPr>
            <a:t>CSCC</a:t>
          </a:r>
          <a:r>
            <a:rPr lang="ar-SA" sz="1050">
              <a:solidFill>
                <a:schemeClr val="tx1"/>
              </a:solidFill>
              <a:latin typeface="DIN Next LT Arabic Light" panose="020B0303020203050203" pitchFamily="34" charset="-78"/>
              <a:cs typeface="DIN Next LT Arabic Light" panose="020B0303020203050203" pitchFamily="34" charset="-78"/>
            </a:rPr>
            <a:t>_اسم نطاق الجهة_التاريخ يوم وشهر وسنة_رقم إصدار سجل الأداة</a:t>
          </a:r>
          <a:endParaRPr lang="en-US" sz="1050">
            <a:solidFill>
              <a:schemeClr val="tx1"/>
            </a:solidFill>
            <a:latin typeface="DIN Next LT Arabic Light" panose="020B0303020203050203" pitchFamily="34" charset="-78"/>
            <a:cs typeface="DIN Next LT Arabic Light" panose="020B0303020203050203" pitchFamily="34" charset="-78"/>
          </a:endParaRPr>
        </a:p>
        <a:p>
          <a:pPr algn="ctr" rtl="1"/>
          <a:r>
            <a:rPr lang="en-US" sz="1050">
              <a:solidFill>
                <a:schemeClr val="tx1"/>
              </a:solidFill>
              <a:latin typeface="DIN Next LT Arabic Light" panose="020B0303020203050203" pitchFamily="34" charset="-78"/>
              <a:cs typeface="DIN Next LT Arabic Light" panose="020B0303020203050203" pitchFamily="34" charset="-78"/>
            </a:rPr>
            <a:t>CSCC_Entity's Domain_DDMMYYYYH_Version Number_P#of#</a:t>
          </a:r>
        </a:p>
      </xdr:txBody>
    </xdr:sp>
    <xdr:clientData/>
  </xdr:twoCellAnchor>
  <xdr:twoCellAnchor>
    <xdr:from>
      <xdr:col>3</xdr:col>
      <xdr:colOff>1116330</xdr:colOff>
      <xdr:row>46</xdr:row>
      <xdr:rowOff>1147233</xdr:rowOff>
    </xdr:from>
    <xdr:to>
      <xdr:col>3</xdr:col>
      <xdr:colOff>4819650</xdr:colOff>
      <xdr:row>46</xdr:row>
      <xdr:rowOff>1421553</xdr:rowOff>
    </xdr:to>
    <xdr:sp macro="" textlink="">
      <xdr:nvSpPr>
        <xdr:cNvPr id="19" name="Rounded Rectangle 18">
          <a:extLst>
            <a:ext uri="{FF2B5EF4-FFF2-40B4-BE49-F238E27FC236}">
              <a16:creationId xmlns:a16="http://schemas.microsoft.com/office/drawing/2014/main" id="{00000000-0008-0000-0400-000013000000}"/>
            </a:ext>
          </a:extLst>
        </xdr:cNvPr>
        <xdr:cNvSpPr/>
      </xdr:nvSpPr>
      <xdr:spPr>
        <a:xfrm>
          <a:off x="633456950" y="12685183"/>
          <a:ext cx="3703320" cy="274320"/>
        </a:xfrm>
        <a:prstGeom prst="roundRect">
          <a:avLst/>
        </a:prstGeom>
        <a:solidFill>
          <a:srgbClr val="DEEA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000">
              <a:solidFill>
                <a:schemeClr val="tx1"/>
              </a:solidFill>
              <a:latin typeface="DIN Next LT Arabic Light" panose="020B0303020203050203" pitchFamily="34" charset="-78"/>
              <a:cs typeface="DIN Next LT Arabic Light" panose="020B0303020203050203" pitchFamily="34" charset="-78"/>
            </a:rPr>
            <a:t> </a:t>
          </a:r>
          <a:r>
            <a:rPr lang="ar-SA" sz="1100">
              <a:solidFill>
                <a:schemeClr val="tx1"/>
              </a:solidFill>
              <a:latin typeface="DIN Next LT Arabic Light" panose="020B0303020203050203" pitchFamily="34" charset="-78"/>
              <a:cs typeface="DIN Next LT Arabic Light" panose="020B0303020203050203" pitchFamily="34" charset="-78"/>
            </a:rPr>
            <a:t>مثال :</a:t>
          </a:r>
          <a:r>
            <a:rPr lang="ar-SA" sz="1000">
              <a:solidFill>
                <a:schemeClr val="tx1"/>
              </a:solidFill>
              <a:latin typeface="DIN Next LT Arabic Light" panose="020B0303020203050203" pitchFamily="34" charset="-78"/>
              <a:cs typeface="DIN Next LT Arabic Light" panose="020B0303020203050203" pitchFamily="34" charset="-78"/>
            </a:rPr>
            <a:t>     </a:t>
          </a:r>
          <a:r>
            <a:rPr lang="en-US" sz="1000">
              <a:solidFill>
                <a:schemeClr val="tx1"/>
              </a:solidFill>
              <a:latin typeface="DIN Next LT Arabic Light" panose="020B0303020203050203" pitchFamily="34" charset="-78"/>
              <a:cs typeface="DIN Next LT Arabic Light" panose="020B0303020203050203" pitchFamily="34" charset="-78"/>
            </a:rPr>
            <a:t>CSCC_NCA.GOV.SA_09111439H_V1.0_P1of1</a:t>
          </a:r>
        </a:p>
      </xdr:txBody>
    </xdr:sp>
    <xdr:clientData/>
  </xdr:twoCellAnchor>
  <xdr:twoCellAnchor>
    <xdr:from>
      <xdr:col>3</xdr:col>
      <xdr:colOff>89465</xdr:colOff>
      <xdr:row>30</xdr:row>
      <xdr:rowOff>1135380</xdr:rowOff>
    </xdr:from>
    <xdr:to>
      <xdr:col>3</xdr:col>
      <xdr:colOff>2101145</xdr:colOff>
      <xdr:row>30</xdr:row>
      <xdr:rowOff>1318260</xdr:rowOff>
    </xdr:to>
    <xdr:sp macro="" textlink="">
      <xdr:nvSpPr>
        <xdr:cNvPr id="30" name="Rounded Rectangle 29">
          <a:extLst>
            <a:ext uri="{FF2B5EF4-FFF2-40B4-BE49-F238E27FC236}">
              <a16:creationId xmlns:a16="http://schemas.microsoft.com/office/drawing/2014/main" id="{00000000-0008-0000-0400-00001E000000}"/>
            </a:ext>
          </a:extLst>
        </xdr:cNvPr>
        <xdr:cNvSpPr/>
      </xdr:nvSpPr>
      <xdr:spPr>
        <a:xfrm>
          <a:off x="635860495" y="6400800"/>
          <a:ext cx="2011680" cy="182880"/>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3</xdr:col>
      <xdr:colOff>95250</xdr:colOff>
      <xdr:row>30</xdr:row>
      <xdr:rowOff>905087</xdr:rowOff>
    </xdr:from>
    <xdr:to>
      <xdr:col>3</xdr:col>
      <xdr:colOff>2106930</xdr:colOff>
      <xdr:row>30</xdr:row>
      <xdr:rowOff>1087967</xdr:rowOff>
    </xdr:to>
    <xdr:sp macro="" textlink="">
      <xdr:nvSpPr>
        <xdr:cNvPr id="31" name="Rounded Rectangle 30">
          <a:extLst>
            <a:ext uri="{FF2B5EF4-FFF2-40B4-BE49-F238E27FC236}">
              <a16:creationId xmlns:a16="http://schemas.microsoft.com/office/drawing/2014/main" id="{00000000-0008-0000-0400-00001F000000}"/>
            </a:ext>
          </a:extLst>
        </xdr:cNvPr>
        <xdr:cNvSpPr/>
      </xdr:nvSpPr>
      <xdr:spPr>
        <a:xfrm>
          <a:off x="635391795" y="7610687"/>
          <a:ext cx="2011680" cy="18288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غير مطبق  - </a:t>
          </a:r>
          <a:r>
            <a:rPr lang="en-US" sz="9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3</xdr:col>
      <xdr:colOff>102163</xdr:colOff>
      <xdr:row>30</xdr:row>
      <xdr:rowOff>676487</xdr:rowOff>
    </xdr:from>
    <xdr:to>
      <xdr:col>3</xdr:col>
      <xdr:colOff>2113843</xdr:colOff>
      <xdr:row>30</xdr:row>
      <xdr:rowOff>859367</xdr:rowOff>
    </xdr:to>
    <xdr:sp macro="" textlink="">
      <xdr:nvSpPr>
        <xdr:cNvPr id="32" name="Rounded Rectangle 31">
          <a:extLst>
            <a:ext uri="{FF2B5EF4-FFF2-40B4-BE49-F238E27FC236}">
              <a16:creationId xmlns:a16="http://schemas.microsoft.com/office/drawing/2014/main" id="{00000000-0008-0000-0400-000020000000}"/>
            </a:ext>
          </a:extLst>
        </xdr:cNvPr>
        <xdr:cNvSpPr/>
      </xdr:nvSpPr>
      <xdr:spPr>
        <a:xfrm>
          <a:off x="635847797" y="5941907"/>
          <a:ext cx="2011680" cy="18288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جزئيًا  - </a:t>
          </a:r>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3</xdr:col>
      <xdr:colOff>108514</xdr:colOff>
      <xdr:row>30</xdr:row>
      <xdr:rowOff>454236</xdr:rowOff>
    </xdr:from>
    <xdr:to>
      <xdr:col>3</xdr:col>
      <xdr:colOff>2120194</xdr:colOff>
      <xdr:row>30</xdr:row>
      <xdr:rowOff>637116</xdr:rowOff>
    </xdr:to>
    <xdr:sp macro="" textlink="">
      <xdr:nvSpPr>
        <xdr:cNvPr id="33" name="Rounded Rectangle 32">
          <a:extLst>
            <a:ext uri="{FF2B5EF4-FFF2-40B4-BE49-F238E27FC236}">
              <a16:creationId xmlns:a16="http://schemas.microsoft.com/office/drawing/2014/main" id="{00000000-0008-0000-0400-000021000000}"/>
            </a:ext>
          </a:extLst>
        </xdr:cNvPr>
        <xdr:cNvSpPr/>
      </xdr:nvSpPr>
      <xdr:spPr>
        <a:xfrm>
          <a:off x="635841446" y="5719656"/>
          <a:ext cx="2011680"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228600</xdr:colOff>
      <xdr:row>2</xdr:row>
      <xdr:rowOff>152400</xdr:rowOff>
    </xdr:from>
    <xdr:to>
      <xdr:col>4</xdr:col>
      <xdr:colOff>6349</xdr:colOff>
      <xdr:row>4</xdr:row>
      <xdr:rowOff>62400</xdr:rowOff>
    </xdr:to>
    <xdr:sp macro="" textlink="">
      <xdr:nvSpPr>
        <xdr:cNvPr id="39" name="Rounded Rectangle 38">
          <a:extLst>
            <a:ext uri="{FF2B5EF4-FFF2-40B4-BE49-F238E27FC236}">
              <a16:creationId xmlns:a16="http://schemas.microsoft.com/office/drawing/2014/main" id="{00000000-0008-0000-0400-000027000000}"/>
            </a:ext>
          </a:extLst>
        </xdr:cNvPr>
        <xdr:cNvSpPr/>
      </xdr:nvSpPr>
      <xdr:spPr>
        <a:xfrm>
          <a:off x="632707651" y="571500"/>
          <a:ext cx="82232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تعليمات</a:t>
          </a:r>
          <a:endParaRPr lang="en-US" sz="1600">
            <a:latin typeface="DIN Next LT W23 Medium" charset="0"/>
            <a:ea typeface="DIN Next LT W23 Medium" charset="0"/>
            <a:cs typeface="DIN Next LT W23 Medium" charset="0"/>
          </a:endParaRPr>
        </a:p>
      </xdr:txBody>
    </xdr:sp>
    <xdr:clientData/>
  </xdr:twoCellAnchor>
  <xdr:twoCellAnchor>
    <xdr:from>
      <xdr:col>0</xdr:col>
      <xdr:colOff>101600</xdr:colOff>
      <xdr:row>0</xdr:row>
      <xdr:rowOff>82550</xdr:rowOff>
    </xdr:from>
    <xdr:to>
      <xdr:col>2</xdr:col>
      <xdr:colOff>513080</xdr:colOff>
      <xdr:row>1</xdr:row>
      <xdr:rowOff>6844</xdr:rowOff>
    </xdr:to>
    <xdr:sp macro="" textlink="">
      <xdr:nvSpPr>
        <xdr:cNvPr id="25" name="Rounded Rectangle 24">
          <a:hlinkClick xmlns:r="http://schemas.openxmlformats.org/officeDocument/2006/relationships" r:id="rId1"/>
          <a:extLst>
            <a:ext uri="{FF2B5EF4-FFF2-40B4-BE49-F238E27FC236}">
              <a16:creationId xmlns:a16="http://schemas.microsoft.com/office/drawing/2014/main" id="{00000000-0008-0000-0400-000019000000}"/>
            </a:ext>
          </a:extLst>
        </xdr:cNvPr>
        <xdr:cNvSpPr/>
      </xdr:nvSpPr>
      <xdr:spPr>
        <a:xfrm>
          <a:off x="534760170"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27303</xdr:colOff>
      <xdr:row>0</xdr:row>
      <xdr:rowOff>82550</xdr:rowOff>
    </xdr:from>
    <xdr:to>
      <xdr:col>3</xdr:col>
      <xdr:colOff>1124583</xdr:colOff>
      <xdr:row>1</xdr:row>
      <xdr:rowOff>6844</xdr:rowOff>
    </xdr:to>
    <xdr:sp macro="" textlink="">
      <xdr:nvSpPr>
        <xdr:cNvPr id="40" name="Rounded Rectangle 39">
          <a:hlinkClick xmlns:r="http://schemas.openxmlformats.org/officeDocument/2006/relationships" r:id="rId2"/>
          <a:extLst>
            <a:ext uri="{FF2B5EF4-FFF2-40B4-BE49-F238E27FC236}">
              <a16:creationId xmlns:a16="http://schemas.microsoft.com/office/drawing/2014/main" id="{00000000-0008-0000-0400-000028000000}"/>
            </a:ext>
          </a:extLst>
        </xdr:cNvPr>
        <xdr:cNvSpPr/>
      </xdr:nvSpPr>
      <xdr:spPr>
        <a:xfrm>
          <a:off x="533627967"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1162059</xdr:colOff>
      <xdr:row>0</xdr:row>
      <xdr:rowOff>82550</xdr:rowOff>
    </xdr:from>
    <xdr:to>
      <xdr:col>3</xdr:col>
      <xdr:colOff>2259339</xdr:colOff>
      <xdr:row>1</xdr:row>
      <xdr:rowOff>6844</xdr:rowOff>
    </xdr:to>
    <xdr:sp macro="" textlink="">
      <xdr:nvSpPr>
        <xdr:cNvPr id="41" name="Rounded Rectangle 40">
          <a:hlinkClick xmlns:r="http://schemas.openxmlformats.org/officeDocument/2006/relationships" r:id="rId3"/>
          <a:extLst>
            <a:ext uri="{FF2B5EF4-FFF2-40B4-BE49-F238E27FC236}">
              <a16:creationId xmlns:a16="http://schemas.microsoft.com/office/drawing/2014/main" id="{00000000-0008-0000-0400-000029000000}"/>
            </a:ext>
          </a:extLst>
        </xdr:cNvPr>
        <xdr:cNvSpPr/>
      </xdr:nvSpPr>
      <xdr:spPr>
        <a:xfrm>
          <a:off x="532493211"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2297868</xdr:colOff>
      <xdr:row>0</xdr:row>
      <xdr:rowOff>76200</xdr:rowOff>
    </xdr:from>
    <xdr:to>
      <xdr:col>3</xdr:col>
      <xdr:colOff>3395148</xdr:colOff>
      <xdr:row>1</xdr:row>
      <xdr:rowOff>494</xdr:rowOff>
    </xdr:to>
    <xdr:sp macro="" textlink="">
      <xdr:nvSpPr>
        <xdr:cNvPr id="42" name="Rounded Rectangle 41">
          <a:hlinkClick xmlns:r="http://schemas.openxmlformats.org/officeDocument/2006/relationships" r:id="rId4"/>
          <a:extLst>
            <a:ext uri="{FF2B5EF4-FFF2-40B4-BE49-F238E27FC236}">
              <a16:creationId xmlns:a16="http://schemas.microsoft.com/office/drawing/2014/main" id="{00000000-0008-0000-0400-00002A000000}"/>
            </a:ext>
          </a:extLst>
        </xdr:cNvPr>
        <xdr:cNvSpPr/>
      </xdr:nvSpPr>
      <xdr:spPr>
        <a:xfrm>
          <a:off x="531357402"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552450</xdr:colOff>
      <xdr:row>5</xdr:row>
      <xdr:rowOff>342900</xdr:rowOff>
    </xdr:from>
    <xdr:to>
      <xdr:col>3</xdr:col>
      <xdr:colOff>1649730</xdr:colOff>
      <xdr:row>5</xdr:row>
      <xdr:rowOff>527544</xdr:rowOff>
    </xdr:to>
    <xdr:sp macro="" textlink="">
      <xdr:nvSpPr>
        <xdr:cNvPr id="43" name="Rounded Rectangle 42">
          <a:extLst>
            <a:ext uri="{FF2B5EF4-FFF2-40B4-BE49-F238E27FC236}">
              <a16:creationId xmlns:a16="http://schemas.microsoft.com/office/drawing/2014/main" id="{00000000-0008-0000-0400-00002B000000}"/>
            </a:ext>
          </a:extLst>
        </xdr:cNvPr>
        <xdr:cNvSpPr/>
      </xdr:nvSpPr>
      <xdr:spPr>
        <a:xfrm>
          <a:off x="533102820" y="14224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1684653</xdr:colOff>
      <xdr:row>5</xdr:row>
      <xdr:rowOff>342900</xdr:rowOff>
    </xdr:from>
    <xdr:to>
      <xdr:col>3</xdr:col>
      <xdr:colOff>2781933</xdr:colOff>
      <xdr:row>5</xdr:row>
      <xdr:rowOff>527544</xdr:rowOff>
    </xdr:to>
    <xdr:sp macro="" textlink="">
      <xdr:nvSpPr>
        <xdr:cNvPr id="44" name="Rounded Rectangle 43">
          <a:extLst>
            <a:ext uri="{FF2B5EF4-FFF2-40B4-BE49-F238E27FC236}">
              <a16:creationId xmlns:a16="http://schemas.microsoft.com/office/drawing/2014/main" id="{00000000-0008-0000-0400-00002C000000}"/>
            </a:ext>
          </a:extLst>
        </xdr:cNvPr>
        <xdr:cNvSpPr/>
      </xdr:nvSpPr>
      <xdr:spPr>
        <a:xfrm>
          <a:off x="531970617" y="14224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2819409</xdr:colOff>
      <xdr:row>5</xdr:row>
      <xdr:rowOff>342900</xdr:rowOff>
    </xdr:from>
    <xdr:to>
      <xdr:col>3</xdr:col>
      <xdr:colOff>3916689</xdr:colOff>
      <xdr:row>5</xdr:row>
      <xdr:rowOff>527544</xdr:rowOff>
    </xdr:to>
    <xdr:sp macro="" textlink="">
      <xdr:nvSpPr>
        <xdr:cNvPr id="45" name="Rounded Rectangle 44">
          <a:extLst>
            <a:ext uri="{FF2B5EF4-FFF2-40B4-BE49-F238E27FC236}">
              <a16:creationId xmlns:a16="http://schemas.microsoft.com/office/drawing/2014/main" id="{00000000-0008-0000-0400-00002D000000}"/>
            </a:ext>
          </a:extLst>
        </xdr:cNvPr>
        <xdr:cNvSpPr/>
      </xdr:nvSpPr>
      <xdr:spPr>
        <a:xfrm>
          <a:off x="530835861" y="14224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3955218</xdr:colOff>
      <xdr:row>5</xdr:row>
      <xdr:rowOff>336550</xdr:rowOff>
    </xdr:from>
    <xdr:to>
      <xdr:col>3</xdr:col>
      <xdr:colOff>5052498</xdr:colOff>
      <xdr:row>5</xdr:row>
      <xdr:rowOff>521194</xdr:rowOff>
    </xdr:to>
    <xdr:sp macro="" textlink="">
      <xdr:nvSpPr>
        <xdr:cNvPr id="46" name="Rounded Rectangle 45">
          <a:extLst>
            <a:ext uri="{FF2B5EF4-FFF2-40B4-BE49-F238E27FC236}">
              <a16:creationId xmlns:a16="http://schemas.microsoft.com/office/drawing/2014/main" id="{00000000-0008-0000-0400-00002E000000}"/>
            </a:ext>
          </a:extLst>
        </xdr:cNvPr>
        <xdr:cNvSpPr/>
      </xdr:nvSpPr>
      <xdr:spPr>
        <a:xfrm>
          <a:off x="529700052" y="14160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959556</xdr:colOff>
      <xdr:row>32</xdr:row>
      <xdr:rowOff>45156</xdr:rowOff>
    </xdr:from>
    <xdr:to>
      <xdr:col>3</xdr:col>
      <xdr:colOff>2971236</xdr:colOff>
      <xdr:row>32</xdr:row>
      <xdr:rowOff>228036</xdr:rowOff>
    </xdr:to>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531641614" y="9925756"/>
          <a:ext cx="2011680" cy="182880"/>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3</xdr:col>
      <xdr:colOff>790934</xdr:colOff>
      <xdr:row>34</xdr:row>
      <xdr:rowOff>38099</xdr:rowOff>
    </xdr:from>
    <xdr:to>
      <xdr:col>3</xdr:col>
      <xdr:colOff>2802614</xdr:colOff>
      <xdr:row>34</xdr:row>
      <xdr:rowOff>220979</xdr:rowOff>
    </xdr:to>
    <xdr:sp macro="" textlink="">
      <xdr:nvSpPr>
        <xdr:cNvPr id="22" name="Rounded Rectangle 21">
          <a:extLst>
            <a:ext uri="{FF2B5EF4-FFF2-40B4-BE49-F238E27FC236}">
              <a16:creationId xmlns:a16="http://schemas.microsoft.com/office/drawing/2014/main" id="{00000000-0008-0000-0400-000016000000}"/>
            </a:ext>
          </a:extLst>
        </xdr:cNvPr>
        <xdr:cNvSpPr/>
      </xdr:nvSpPr>
      <xdr:spPr>
        <a:xfrm>
          <a:off x="531810236" y="10496549"/>
          <a:ext cx="2011680" cy="18288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غير مطبق  - </a:t>
          </a:r>
          <a:r>
            <a:rPr lang="en-US" sz="9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3</xdr:col>
      <xdr:colOff>773294</xdr:colOff>
      <xdr:row>36</xdr:row>
      <xdr:rowOff>44450</xdr:rowOff>
    </xdr:from>
    <xdr:to>
      <xdr:col>3</xdr:col>
      <xdr:colOff>2784974</xdr:colOff>
      <xdr:row>36</xdr:row>
      <xdr:rowOff>227330</xdr:rowOff>
    </xdr:to>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531827876" y="11214100"/>
          <a:ext cx="2011680" cy="18288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جزئيًا  - </a:t>
          </a:r>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3</xdr:col>
      <xdr:colOff>785290</xdr:colOff>
      <xdr:row>38</xdr:row>
      <xdr:rowOff>38100</xdr:rowOff>
    </xdr:from>
    <xdr:to>
      <xdr:col>3</xdr:col>
      <xdr:colOff>2796970</xdr:colOff>
      <xdr:row>38</xdr:row>
      <xdr:rowOff>220980</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531815880" y="12560300"/>
          <a:ext cx="2011680"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50799</xdr:colOff>
      <xdr:row>6</xdr:row>
      <xdr:rowOff>44451</xdr:rowOff>
    </xdr:from>
    <xdr:to>
      <xdr:col>6</xdr:col>
      <xdr:colOff>565149</xdr:colOff>
      <xdr:row>8</xdr:row>
      <xdr:rowOff>444501</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0087991001" y="1784351"/>
          <a:ext cx="2374900" cy="1352550"/>
        </a:xfrm>
        <a:prstGeom prst="rect">
          <a:avLst/>
        </a:prstGeom>
        <a:noFill/>
        <a:ln w="6350">
          <a:solidFill>
            <a:schemeClr val="bg1">
              <a:lumMod val="50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bg1">
                  <a:lumMod val="50000"/>
                </a:schemeClr>
              </a:solidFill>
              <a:latin typeface="DIN NEXT™ ARABIC REGULAR" panose="020B0503020203050203" pitchFamily="34" charset="-78"/>
              <a:cs typeface="DIN NEXT™ ARABIC REGULAR" panose="020B0503020203050203" pitchFamily="34" charset="-78"/>
            </a:rPr>
            <a:t>شعار الجهة</a:t>
          </a:r>
        </a:p>
        <a:p>
          <a:pPr algn="ctr" rtl="1"/>
          <a:r>
            <a:rPr lang="en-US" sz="1100">
              <a:solidFill>
                <a:schemeClr val="bg1">
                  <a:lumMod val="50000"/>
                </a:schemeClr>
              </a:solidFill>
              <a:latin typeface="DIN NEXT™ ARABIC REGULAR" panose="020B0503020203050203" pitchFamily="34" charset="-78"/>
              <a:cs typeface="DIN NEXT™ ARABIC REGULAR" panose="020B0503020203050203" pitchFamily="34" charset="-78"/>
            </a:rPr>
            <a:t>Entity's Logo</a:t>
          </a:r>
        </a:p>
      </xdr:txBody>
    </xdr:sp>
    <xdr:clientData/>
  </xdr:twoCellAnchor>
  <xdr:twoCellAnchor>
    <xdr:from>
      <xdr:col>1</xdr:col>
      <xdr:colOff>0</xdr:colOff>
      <xdr:row>4</xdr:row>
      <xdr:rowOff>63500</xdr:rowOff>
    </xdr:from>
    <xdr:to>
      <xdr:col>10</xdr:col>
      <xdr:colOff>82549</xdr:colOff>
      <xdr:row>4</xdr:row>
      <xdr:rowOff>430700</xdr:rowOff>
    </xdr:to>
    <xdr:sp macro="" textlink="">
      <xdr:nvSpPr>
        <xdr:cNvPr id="11" name="Rounded Rectangle 10">
          <a:extLst>
            <a:ext uri="{FF2B5EF4-FFF2-40B4-BE49-F238E27FC236}">
              <a16:creationId xmlns:a16="http://schemas.microsoft.com/office/drawing/2014/main" id="{00000000-0008-0000-0300-00000B000000}"/>
            </a:ext>
          </a:extLst>
        </xdr:cNvPr>
        <xdr:cNvSpPr/>
      </xdr:nvSpPr>
      <xdr:spPr>
        <a:xfrm>
          <a:off x="11021256851" y="927100"/>
          <a:ext cx="8286749"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شعار الجهة</a:t>
          </a:r>
          <a:endParaRPr lang="en-US" sz="1400">
            <a:latin typeface="DIN Next LT W23 Medium" charset="0"/>
            <a:ea typeface="DIN Next LT W23 Medium" charset="0"/>
            <a:cs typeface="DIN Next LT W23 Medium" charset="0"/>
          </a:endParaRPr>
        </a:p>
      </xdr:txBody>
    </xdr:sp>
    <xdr:clientData/>
  </xdr:twoCellAnchor>
  <xdr:twoCellAnchor>
    <xdr:from>
      <xdr:col>0</xdr:col>
      <xdr:colOff>114300</xdr:colOff>
      <xdr:row>0</xdr:row>
      <xdr:rowOff>95250</xdr:rowOff>
    </xdr:from>
    <xdr:to>
      <xdr:col>1</xdr:col>
      <xdr:colOff>595630</xdr:colOff>
      <xdr:row>1</xdr:row>
      <xdr:rowOff>13194</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10092481720" y="952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630553</xdr:colOff>
      <xdr:row>0</xdr:row>
      <xdr:rowOff>95250</xdr:rowOff>
    </xdr:from>
    <xdr:to>
      <xdr:col>2</xdr:col>
      <xdr:colOff>819783</xdr:colOff>
      <xdr:row>1</xdr:row>
      <xdr:rowOff>13194</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300-00000D000000}"/>
            </a:ext>
          </a:extLst>
        </xdr:cNvPr>
        <xdr:cNvSpPr/>
      </xdr:nvSpPr>
      <xdr:spPr>
        <a:xfrm>
          <a:off x="10091349517" y="952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857259</xdr:colOff>
      <xdr:row>0</xdr:row>
      <xdr:rowOff>95250</xdr:rowOff>
    </xdr:from>
    <xdr:to>
      <xdr:col>4</xdr:col>
      <xdr:colOff>208289</xdr:colOff>
      <xdr:row>1</xdr:row>
      <xdr:rowOff>13194</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300-00000E000000}"/>
            </a:ext>
          </a:extLst>
        </xdr:cNvPr>
        <xdr:cNvSpPr/>
      </xdr:nvSpPr>
      <xdr:spPr>
        <a:xfrm>
          <a:off x="10090214761" y="952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4</xdr:col>
      <xdr:colOff>246818</xdr:colOff>
      <xdr:row>0</xdr:row>
      <xdr:rowOff>88900</xdr:rowOff>
    </xdr:from>
    <xdr:to>
      <xdr:col>5</xdr:col>
      <xdr:colOff>493198</xdr:colOff>
      <xdr:row>1</xdr:row>
      <xdr:rowOff>6844</xdr:rowOff>
    </xdr:to>
    <xdr:sp macro="" textlink="">
      <xdr:nvSpPr>
        <xdr:cNvPr id="15" name="Rounded Rectangle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a:off x="10089078952"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482600</xdr:colOff>
          <xdr:row>0</xdr:row>
          <xdr:rowOff>82550</xdr:rowOff>
        </xdr:from>
        <xdr:to>
          <xdr:col>7</xdr:col>
          <xdr:colOff>0</xdr:colOff>
          <xdr:row>1</xdr:row>
          <xdr:rowOff>1200150</xdr:rowOff>
        </xdr:to>
        <xdr:pic>
          <xdr:nvPicPr>
            <xdr:cNvPr id="11" name="Picture 10">
              <a:extLst>
                <a:ext uri="{FF2B5EF4-FFF2-40B4-BE49-F238E27FC236}">
                  <a16:creationId xmlns:a16="http://schemas.microsoft.com/office/drawing/2014/main" id="{00000000-0008-0000-0500-00000B000000}"/>
                </a:ext>
              </a:extLst>
            </xdr:cNvPr>
            <xdr:cNvPicPr>
              <a:picLocks noChangeAspect="1" noChangeArrowheads="1"/>
              <a:extLst>
                <a:ext uri="{84589F7E-364E-4C9E-8A38-B11213B215E9}">
                  <a14:cameraTool cellRange="'شعار الجهة'!$E$7:$G$9" spid="_x0000_s66455"/>
                </a:ext>
              </a:extLst>
            </xdr:cNvPicPr>
          </xdr:nvPicPr>
          <xdr:blipFill>
            <a:blip xmlns:r="http://schemas.openxmlformats.org/officeDocument/2006/relationships" r:embed="rId1"/>
            <a:srcRect/>
            <a:stretch>
              <a:fillRect/>
            </a:stretch>
          </xdr:blipFill>
          <xdr:spPr bwMode="auto">
            <a:xfrm>
              <a:off x="11023492050" y="82550"/>
              <a:ext cx="2647950" cy="14351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660400</xdr:colOff>
      <xdr:row>2</xdr:row>
      <xdr:rowOff>177800</xdr:rowOff>
    </xdr:from>
    <xdr:to>
      <xdr:col>6</xdr:col>
      <xdr:colOff>2336672</xdr:colOff>
      <xdr:row>3</xdr:row>
      <xdr:rowOff>222295</xdr:rowOff>
    </xdr:to>
    <xdr:sp macro="" textlink="">
      <xdr:nvSpPr>
        <xdr:cNvPr id="8" name="Rounded Rectangle 7">
          <a:extLst>
            <a:ext uri="{FF2B5EF4-FFF2-40B4-BE49-F238E27FC236}">
              <a16:creationId xmlns:a16="http://schemas.microsoft.com/office/drawing/2014/main" id="{00000000-0008-0000-0500-000008000000}"/>
            </a:ext>
          </a:extLst>
        </xdr:cNvPr>
        <xdr:cNvSpPr/>
      </xdr:nvSpPr>
      <xdr:spPr>
        <a:xfrm>
          <a:off x="11024730428" y="1727200"/>
          <a:ext cx="8546972" cy="36199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معلومات أساسية عن الجهة</a:t>
          </a:r>
          <a:endParaRPr lang="en-US" sz="1400">
            <a:latin typeface="DIN Next LT W23 Medium" charset="0"/>
            <a:ea typeface="DIN Next LT W23 Medium" charset="0"/>
            <a:cs typeface="DIN Next LT W23 Medium" charset="0"/>
          </a:endParaRPr>
        </a:p>
      </xdr:txBody>
    </xdr:sp>
    <xdr:clientData/>
  </xdr:twoCellAnchor>
  <xdr:twoCellAnchor>
    <xdr:from>
      <xdr:col>0</xdr:col>
      <xdr:colOff>101600</xdr:colOff>
      <xdr:row>0</xdr:row>
      <xdr:rowOff>88900</xdr:rowOff>
    </xdr:from>
    <xdr:to>
      <xdr:col>1</xdr:col>
      <xdr:colOff>582930</xdr:colOff>
      <xdr:row>0</xdr:row>
      <xdr:rowOff>273544</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500-000009000000}"/>
            </a:ext>
          </a:extLst>
        </xdr:cNvPr>
        <xdr:cNvSpPr/>
      </xdr:nvSpPr>
      <xdr:spPr>
        <a:xfrm>
          <a:off x="10095904370"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617853</xdr:colOff>
      <xdr:row>0</xdr:row>
      <xdr:rowOff>88900</xdr:rowOff>
    </xdr:from>
    <xdr:to>
      <xdr:col>3</xdr:col>
      <xdr:colOff>51433</xdr:colOff>
      <xdr:row>0</xdr:row>
      <xdr:rowOff>273544</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500-00000A000000}"/>
            </a:ext>
          </a:extLst>
        </xdr:cNvPr>
        <xdr:cNvSpPr/>
      </xdr:nvSpPr>
      <xdr:spPr>
        <a:xfrm>
          <a:off x="10094772167"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88909</xdr:colOff>
      <xdr:row>0</xdr:row>
      <xdr:rowOff>88900</xdr:rowOff>
    </xdr:from>
    <xdr:to>
      <xdr:col>3</xdr:col>
      <xdr:colOff>1186189</xdr:colOff>
      <xdr:row>0</xdr:row>
      <xdr:rowOff>273544</xdr:rowOff>
    </xdr:to>
    <xdr:sp macro="" textlink="">
      <xdr:nvSpPr>
        <xdr:cNvPr id="12" name="Rounded Rectangle 11">
          <a:hlinkClick xmlns:r="http://schemas.openxmlformats.org/officeDocument/2006/relationships" r:id="rId4"/>
          <a:extLst>
            <a:ext uri="{FF2B5EF4-FFF2-40B4-BE49-F238E27FC236}">
              <a16:creationId xmlns:a16="http://schemas.microsoft.com/office/drawing/2014/main" id="{00000000-0008-0000-0500-00000C000000}"/>
            </a:ext>
          </a:extLst>
        </xdr:cNvPr>
        <xdr:cNvSpPr/>
      </xdr:nvSpPr>
      <xdr:spPr>
        <a:xfrm>
          <a:off x="10093637411"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1224718</xdr:colOff>
      <xdr:row>0</xdr:row>
      <xdr:rowOff>82550</xdr:rowOff>
    </xdr:from>
    <xdr:to>
      <xdr:col>4</xdr:col>
      <xdr:colOff>156648</xdr:colOff>
      <xdr:row>0</xdr:row>
      <xdr:rowOff>267194</xdr:rowOff>
    </xdr:to>
    <xdr:sp macro="" textlink="">
      <xdr:nvSpPr>
        <xdr:cNvPr id="13" name="Rounded Rectangle 12">
          <a:hlinkClick xmlns:r="http://schemas.openxmlformats.org/officeDocument/2006/relationships" r:id="rId5"/>
          <a:extLst>
            <a:ext uri="{FF2B5EF4-FFF2-40B4-BE49-F238E27FC236}">
              <a16:creationId xmlns:a16="http://schemas.microsoft.com/office/drawing/2014/main" id="{00000000-0008-0000-0500-00000D000000}"/>
            </a:ext>
          </a:extLst>
        </xdr:cNvPr>
        <xdr:cNvSpPr/>
      </xdr:nvSpPr>
      <xdr:spPr>
        <a:xfrm>
          <a:off x="10092501602"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1038673</xdr:colOff>
          <xdr:row>0</xdr:row>
          <xdr:rowOff>21167</xdr:rowOff>
        </xdr:from>
        <xdr:to>
          <xdr:col>23</xdr:col>
          <xdr:colOff>16323</xdr:colOff>
          <xdr:row>1</xdr:row>
          <xdr:rowOff>1143001</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a:extLst>
                <a:ext uri="{84589F7E-364E-4C9E-8A38-B11213B215E9}">
                  <a14:cameraTool cellRange="'شعار الجهة'!$E$7:$G$9" spid="_x0000_s157783"/>
                </a:ext>
              </a:extLst>
            </xdr:cNvPicPr>
          </xdr:nvPicPr>
          <xdr:blipFill>
            <a:blip xmlns:r="http://schemas.openxmlformats.org/officeDocument/2006/relationships" r:embed="rId1"/>
            <a:srcRect/>
            <a:stretch>
              <a:fillRect/>
            </a:stretch>
          </xdr:blipFill>
          <xdr:spPr bwMode="auto">
            <a:xfrm>
              <a:off x="11081834344" y="21167"/>
              <a:ext cx="2597150" cy="1439334"/>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660400</xdr:colOff>
      <xdr:row>2</xdr:row>
      <xdr:rowOff>177800</xdr:rowOff>
    </xdr:from>
    <xdr:to>
      <xdr:col>23</xdr:col>
      <xdr:colOff>0</xdr:colOff>
      <xdr:row>3</xdr:row>
      <xdr:rowOff>222295</xdr:rowOff>
    </xdr:to>
    <xdr:sp macro="" textlink="">
      <xdr:nvSpPr>
        <xdr:cNvPr id="7" name="Rounded Rectangle 6">
          <a:extLst>
            <a:ext uri="{FF2B5EF4-FFF2-40B4-BE49-F238E27FC236}">
              <a16:creationId xmlns:a16="http://schemas.microsoft.com/office/drawing/2014/main" id="{00000000-0008-0000-0600-000007000000}"/>
            </a:ext>
          </a:extLst>
        </xdr:cNvPr>
        <xdr:cNvSpPr/>
      </xdr:nvSpPr>
      <xdr:spPr>
        <a:xfrm>
          <a:off x="11024730428" y="1727200"/>
          <a:ext cx="8546972" cy="36199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a:latin typeface="DIN Next LT W23 Medium" charset="0"/>
              <a:ea typeface="DIN Next LT W23 Medium" charset="0"/>
              <a:cs typeface="DIN Next LT W23 Medium" charset="0"/>
            </a:rPr>
            <a:t>معلومات أساسية عن الأنظمة الحساسة</a:t>
          </a:r>
          <a:endParaRPr lang="en-US" sz="1400">
            <a:latin typeface="DIN Next LT W23 Medium" charset="0"/>
            <a:ea typeface="DIN Next LT W23 Medium" charset="0"/>
            <a:cs typeface="DIN Next LT W23 Medium" charset="0"/>
          </a:endParaRPr>
        </a:p>
      </xdr:txBody>
    </xdr:sp>
    <xdr:clientData/>
  </xdr:twoCellAnchor>
  <xdr:twoCellAnchor>
    <xdr:from>
      <xdr:col>0</xdr:col>
      <xdr:colOff>82550</xdr:colOff>
      <xdr:row>0</xdr:row>
      <xdr:rowOff>88900</xdr:rowOff>
    </xdr:from>
    <xdr:to>
      <xdr:col>1</xdr:col>
      <xdr:colOff>563880</xdr:colOff>
      <xdr:row>0</xdr:row>
      <xdr:rowOff>273544</xdr:rowOff>
    </xdr:to>
    <xdr:sp macro="" textlink="">
      <xdr:nvSpPr>
        <xdr:cNvPr id="20" name="Rounded Rectangle 19">
          <a:hlinkClick xmlns:r="http://schemas.openxmlformats.org/officeDocument/2006/relationships" r:id="rId2"/>
          <a:extLst>
            <a:ext uri="{FF2B5EF4-FFF2-40B4-BE49-F238E27FC236}">
              <a16:creationId xmlns:a16="http://schemas.microsoft.com/office/drawing/2014/main" id="{00000000-0008-0000-0600-000014000000}"/>
            </a:ext>
          </a:extLst>
        </xdr:cNvPr>
        <xdr:cNvSpPr/>
      </xdr:nvSpPr>
      <xdr:spPr>
        <a:xfrm>
          <a:off x="10097510920"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598803</xdr:colOff>
      <xdr:row>0</xdr:row>
      <xdr:rowOff>88900</xdr:rowOff>
    </xdr:from>
    <xdr:to>
      <xdr:col>3</xdr:col>
      <xdr:colOff>32383</xdr:colOff>
      <xdr:row>0</xdr:row>
      <xdr:rowOff>273544</xdr:rowOff>
    </xdr:to>
    <xdr:sp macro="" textlink="">
      <xdr:nvSpPr>
        <xdr:cNvPr id="21" name="Rounded Rectangle 20">
          <a:hlinkClick xmlns:r="http://schemas.openxmlformats.org/officeDocument/2006/relationships" r:id="rId3"/>
          <a:extLst>
            <a:ext uri="{FF2B5EF4-FFF2-40B4-BE49-F238E27FC236}">
              <a16:creationId xmlns:a16="http://schemas.microsoft.com/office/drawing/2014/main" id="{00000000-0008-0000-0600-000015000000}"/>
            </a:ext>
          </a:extLst>
        </xdr:cNvPr>
        <xdr:cNvSpPr/>
      </xdr:nvSpPr>
      <xdr:spPr>
        <a:xfrm>
          <a:off x="10096378717"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69859</xdr:colOff>
      <xdr:row>0</xdr:row>
      <xdr:rowOff>88900</xdr:rowOff>
    </xdr:from>
    <xdr:to>
      <xdr:col>3</xdr:col>
      <xdr:colOff>1167139</xdr:colOff>
      <xdr:row>0</xdr:row>
      <xdr:rowOff>273544</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600-000016000000}"/>
            </a:ext>
          </a:extLst>
        </xdr:cNvPr>
        <xdr:cNvSpPr/>
      </xdr:nvSpPr>
      <xdr:spPr>
        <a:xfrm>
          <a:off x="10095243961" y="889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1205668</xdr:colOff>
      <xdr:row>0</xdr:row>
      <xdr:rowOff>82550</xdr:rowOff>
    </xdr:from>
    <xdr:to>
      <xdr:col>3</xdr:col>
      <xdr:colOff>2302948</xdr:colOff>
      <xdr:row>0</xdr:row>
      <xdr:rowOff>267194</xdr:rowOff>
    </xdr:to>
    <xdr:sp macro="" textlink="">
      <xdr:nvSpPr>
        <xdr:cNvPr id="23" name="Rounded Rectangle 22">
          <a:hlinkClick xmlns:r="http://schemas.openxmlformats.org/officeDocument/2006/relationships" r:id="rId5"/>
          <a:extLst>
            <a:ext uri="{FF2B5EF4-FFF2-40B4-BE49-F238E27FC236}">
              <a16:creationId xmlns:a16="http://schemas.microsoft.com/office/drawing/2014/main" id="{00000000-0008-0000-0600-000017000000}"/>
            </a:ext>
          </a:extLst>
        </xdr:cNvPr>
        <xdr:cNvSpPr/>
      </xdr:nvSpPr>
      <xdr:spPr>
        <a:xfrm>
          <a:off x="10094108152"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77707</xdr:colOff>
          <xdr:row>0</xdr:row>
          <xdr:rowOff>160943</xdr:rowOff>
        </xdr:from>
        <xdr:to>
          <xdr:col>13</xdr:col>
          <xdr:colOff>1507</xdr:colOff>
          <xdr:row>4</xdr:row>
          <xdr:rowOff>122843</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شعار الجهة'!$E$7:$G$9" spid="_x0000_s143527"/>
                </a:ext>
              </a:extLst>
            </xdr:cNvPicPr>
          </xdr:nvPicPr>
          <xdr:blipFill>
            <a:blip xmlns:r="http://schemas.openxmlformats.org/officeDocument/2006/relationships" r:embed="rId1"/>
            <a:srcRect/>
            <a:stretch>
              <a:fillRect/>
            </a:stretch>
          </xdr:blipFill>
          <xdr:spPr bwMode="auto">
            <a:xfrm>
              <a:off x="11435065793" y="160943"/>
              <a:ext cx="2705100" cy="14351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9081</xdr:colOff>
      <xdr:row>4</xdr:row>
      <xdr:rowOff>323245</xdr:rowOff>
    </xdr:from>
    <xdr:to>
      <xdr:col>12</xdr:col>
      <xdr:colOff>1240804</xdr:colOff>
      <xdr:row>5</xdr:row>
      <xdr:rowOff>241166</xdr:rowOff>
    </xdr:to>
    <xdr:sp macro="" textlink="">
      <xdr:nvSpPr>
        <xdr:cNvPr id="3" name="Rounded Rectangle 2">
          <a:extLst>
            <a:ext uri="{FF2B5EF4-FFF2-40B4-BE49-F238E27FC236}">
              <a16:creationId xmlns:a16="http://schemas.microsoft.com/office/drawing/2014/main" id="{00000000-0008-0000-0800-000003000000}"/>
            </a:ext>
          </a:extLst>
        </xdr:cNvPr>
        <xdr:cNvSpPr/>
      </xdr:nvSpPr>
      <xdr:spPr>
        <a:xfrm>
          <a:off x="11435794996" y="1796445"/>
          <a:ext cx="13538023" cy="362421"/>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الالتزام  بالضوابط</a:t>
          </a:r>
          <a:endParaRPr lang="en-US" sz="1600">
            <a:latin typeface="DIN Next LT W23 Medium" charset="0"/>
            <a:ea typeface="DIN Next LT W23 Medium" charset="0"/>
            <a:cs typeface="DIN Next LT W23 Medium" charset="0"/>
          </a:endParaRPr>
        </a:p>
      </xdr:txBody>
    </xdr:sp>
    <xdr:clientData/>
  </xdr:twoCellAnchor>
  <xdr:twoCellAnchor>
    <xdr:from>
      <xdr:col>0</xdr:col>
      <xdr:colOff>76200</xdr:colOff>
      <xdr:row>0</xdr:row>
      <xdr:rowOff>69850</xdr:rowOff>
    </xdr:from>
    <xdr:to>
      <xdr:col>1</xdr:col>
      <xdr:colOff>767080</xdr:colOff>
      <xdr:row>0</xdr:row>
      <xdr:rowOff>254494</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10511143570" y="698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802003</xdr:colOff>
      <xdr:row>0</xdr:row>
      <xdr:rowOff>69850</xdr:rowOff>
    </xdr:from>
    <xdr:to>
      <xdr:col>2</xdr:col>
      <xdr:colOff>260983</xdr:colOff>
      <xdr:row>0</xdr:row>
      <xdr:rowOff>254494</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xdr:nvSpPr>
      <xdr:spPr>
        <a:xfrm>
          <a:off x="10510011367" y="698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298459</xdr:colOff>
      <xdr:row>0</xdr:row>
      <xdr:rowOff>69850</xdr:rowOff>
    </xdr:from>
    <xdr:to>
      <xdr:col>3</xdr:col>
      <xdr:colOff>849639</xdr:colOff>
      <xdr:row>0</xdr:row>
      <xdr:rowOff>254494</xdr:rowOff>
    </xdr:to>
    <xdr:sp macro="" textlink="">
      <xdr:nvSpPr>
        <xdr:cNvPr id="10" name="Rounded Rectangle 9">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10508876611" y="698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888168</xdr:colOff>
      <xdr:row>0</xdr:row>
      <xdr:rowOff>63500</xdr:rowOff>
    </xdr:from>
    <xdr:to>
      <xdr:col>5</xdr:col>
      <xdr:colOff>143948</xdr:colOff>
      <xdr:row>0</xdr:row>
      <xdr:rowOff>248144</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800-00000B000000}"/>
            </a:ext>
          </a:extLst>
        </xdr:cNvPr>
        <xdr:cNvSpPr/>
      </xdr:nvSpPr>
      <xdr:spPr>
        <a:xfrm>
          <a:off x="10507740802" y="635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139700</xdr:colOff>
      <xdr:row>18</xdr:row>
      <xdr:rowOff>20320</xdr:rowOff>
    </xdr:from>
    <xdr:to>
      <xdr:col>10</xdr:col>
      <xdr:colOff>812800</xdr:colOff>
      <xdr:row>32</xdr:row>
      <xdr:rowOff>114300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129540</xdr:colOff>
      <xdr:row>41</xdr:row>
      <xdr:rowOff>12700</xdr:rowOff>
    </xdr:from>
    <xdr:to>
      <xdr:col>10</xdr:col>
      <xdr:colOff>806450</xdr:colOff>
      <xdr:row>55</xdr:row>
      <xdr:rowOff>120650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64</xdr:row>
      <xdr:rowOff>13970</xdr:rowOff>
    </xdr:from>
    <xdr:to>
      <xdr:col>10</xdr:col>
      <xdr:colOff>812800</xdr:colOff>
      <xdr:row>78</xdr:row>
      <xdr:rowOff>101600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118110</xdr:colOff>
      <xdr:row>87</xdr:row>
      <xdr:rowOff>7620</xdr:rowOff>
    </xdr:from>
    <xdr:to>
      <xdr:col>10</xdr:col>
      <xdr:colOff>800100</xdr:colOff>
      <xdr:row>101</xdr:row>
      <xdr:rowOff>82550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139700</xdr:colOff>
      <xdr:row>3</xdr:row>
      <xdr:rowOff>184150</xdr:rowOff>
    </xdr:from>
    <xdr:to>
      <xdr:col>10</xdr:col>
      <xdr:colOff>809307</xdr:colOff>
      <xdr:row>13</xdr:row>
      <xdr:rowOff>231774</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oneCellAnchor>
        <xdr:from>
          <xdr:col>6</xdr:col>
          <xdr:colOff>438150</xdr:colOff>
          <xdr:row>0</xdr:row>
          <xdr:rowOff>88900</xdr:rowOff>
        </xdr:from>
        <xdr:ext cx="2476500" cy="1441450"/>
        <xdr:pic>
          <xdr:nvPicPr>
            <xdr:cNvPr id="8" name="Picture 7">
              <a:extLst>
                <a:ext uri="{FF2B5EF4-FFF2-40B4-BE49-F238E27FC236}">
                  <a16:creationId xmlns:a16="http://schemas.microsoft.com/office/drawing/2014/main" id="{00000000-0008-0000-0900-000008000000}"/>
                </a:ext>
              </a:extLst>
            </xdr:cNvPr>
            <xdr:cNvPicPr>
              <a:picLocks noChangeAspect="1" noChangeArrowheads="1"/>
              <a:extLst>
                <a:ext uri="{84589F7E-364E-4C9E-8A38-B11213B215E9}">
                  <a14:cameraTool cellRange="'شعار الجهة'!$E$7:$G$9" spid="_x0000_s102693"/>
                </a:ext>
              </a:extLst>
            </xdr:cNvPicPr>
          </xdr:nvPicPr>
          <xdr:blipFill>
            <a:blip xmlns:r="http://schemas.openxmlformats.org/officeDocument/2006/relationships" r:embed="rId6"/>
            <a:srcRect/>
            <a:stretch>
              <a:fillRect/>
            </a:stretch>
          </xdr:blipFill>
          <xdr:spPr bwMode="auto">
            <a:xfrm>
              <a:off x="10189114750" y="88900"/>
              <a:ext cx="2476500" cy="14414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0</xdr:col>
      <xdr:colOff>127000</xdr:colOff>
      <xdr:row>0</xdr:row>
      <xdr:rowOff>76200</xdr:rowOff>
    </xdr:from>
    <xdr:to>
      <xdr:col>1</xdr:col>
      <xdr:colOff>575452</xdr:colOff>
      <xdr:row>0</xdr:row>
      <xdr:rowOff>259256</xdr:rowOff>
    </xdr:to>
    <xdr:sp macro="" textlink="">
      <xdr:nvSpPr>
        <xdr:cNvPr id="9" name="Rounded Rectangle 8">
          <a:hlinkClick xmlns:r="http://schemas.openxmlformats.org/officeDocument/2006/relationships" r:id="rId7"/>
          <a:extLst>
            <a:ext uri="{FF2B5EF4-FFF2-40B4-BE49-F238E27FC236}">
              <a16:creationId xmlns:a16="http://schemas.microsoft.com/office/drawing/2014/main" id="{00000000-0008-0000-0900-000009000000}"/>
            </a:ext>
          </a:extLst>
        </xdr:cNvPr>
        <xdr:cNvSpPr/>
      </xdr:nvSpPr>
      <xdr:spPr>
        <a:xfrm>
          <a:off x="10194565448" y="76200"/>
          <a:ext cx="1070752" cy="1068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654827</xdr:colOff>
      <xdr:row>0</xdr:row>
      <xdr:rowOff>76200</xdr:rowOff>
    </xdr:from>
    <xdr:to>
      <xdr:col>1</xdr:col>
      <xdr:colOff>1687547</xdr:colOff>
      <xdr:row>0</xdr:row>
      <xdr:rowOff>259256</xdr:rowOff>
    </xdr:to>
    <xdr:sp macro="" textlink="">
      <xdr:nvSpPr>
        <xdr:cNvPr id="10" name="Rounded Rectangle 9">
          <a:hlinkClick xmlns:r="http://schemas.openxmlformats.org/officeDocument/2006/relationships" r:id="rId8"/>
          <a:extLst>
            <a:ext uri="{FF2B5EF4-FFF2-40B4-BE49-F238E27FC236}">
              <a16:creationId xmlns:a16="http://schemas.microsoft.com/office/drawing/2014/main" id="{00000000-0008-0000-0900-00000A000000}"/>
            </a:ext>
          </a:extLst>
        </xdr:cNvPr>
        <xdr:cNvSpPr/>
      </xdr:nvSpPr>
      <xdr:spPr>
        <a:xfrm>
          <a:off x="10194520153" y="76200"/>
          <a:ext cx="0" cy="1068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1763747</xdr:colOff>
      <xdr:row>0</xdr:row>
      <xdr:rowOff>76200</xdr:rowOff>
    </xdr:from>
    <xdr:to>
      <xdr:col>3</xdr:col>
      <xdr:colOff>74340</xdr:colOff>
      <xdr:row>0</xdr:row>
      <xdr:rowOff>259256</xdr:rowOff>
    </xdr:to>
    <xdr:sp macro="" textlink="">
      <xdr:nvSpPr>
        <xdr:cNvPr id="11" name="Rounded Rectangle 10">
          <a:hlinkClick xmlns:r="http://schemas.openxmlformats.org/officeDocument/2006/relationships" r:id="rId9"/>
          <a:extLst>
            <a:ext uri="{FF2B5EF4-FFF2-40B4-BE49-F238E27FC236}">
              <a16:creationId xmlns:a16="http://schemas.microsoft.com/office/drawing/2014/main" id="{00000000-0008-0000-0900-00000B000000}"/>
            </a:ext>
          </a:extLst>
        </xdr:cNvPr>
        <xdr:cNvSpPr/>
      </xdr:nvSpPr>
      <xdr:spPr>
        <a:xfrm>
          <a:off x="10193821960" y="76200"/>
          <a:ext cx="698193" cy="1068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146302</xdr:colOff>
      <xdr:row>0</xdr:row>
      <xdr:rowOff>76200</xdr:rowOff>
    </xdr:from>
    <xdr:to>
      <xdr:col>4</xdr:col>
      <xdr:colOff>549749</xdr:colOff>
      <xdr:row>0</xdr:row>
      <xdr:rowOff>259256</xdr:rowOff>
    </xdr:to>
    <xdr:sp macro="" textlink="">
      <xdr:nvSpPr>
        <xdr:cNvPr id="12" name="Rounded Rectangle 11">
          <a:hlinkClick xmlns:r="http://schemas.openxmlformats.org/officeDocument/2006/relationships" r:id="rId10"/>
          <a:extLst>
            <a:ext uri="{FF2B5EF4-FFF2-40B4-BE49-F238E27FC236}">
              <a16:creationId xmlns:a16="http://schemas.microsoft.com/office/drawing/2014/main" id="{00000000-0008-0000-0900-00000C000000}"/>
            </a:ext>
          </a:extLst>
        </xdr:cNvPr>
        <xdr:cNvSpPr/>
      </xdr:nvSpPr>
      <xdr:spPr>
        <a:xfrm>
          <a:off x="10192724251" y="76200"/>
          <a:ext cx="1025747" cy="1068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266700</xdr:colOff>
      <xdr:row>1</xdr:row>
      <xdr:rowOff>1257300</xdr:rowOff>
    </xdr:from>
    <xdr:to>
      <xdr:col>11</xdr:col>
      <xdr:colOff>386800</xdr:colOff>
      <xdr:row>1</xdr:row>
      <xdr:rowOff>1624500</xdr:rowOff>
    </xdr:to>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10188531100" y="1581150"/>
          <a:ext cx="8591000"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b="1"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a:t>
          </a:r>
          <a:r>
            <a:rPr lang="ar-SA" sz="1400" b="1" kern="1200" baseline="0">
              <a:solidFill>
                <a:schemeClr val="lt1"/>
              </a:solidFill>
              <a:effectLst/>
              <a:latin typeface="DIN NEXT™ ARABIC REGULAR" panose="020B0503020203050203" pitchFamily="34" charset="-78"/>
              <a:ea typeface="+mn-ea"/>
              <a:cs typeface="DIN NEXT™ ARABIC REGULAR" panose="020B0503020203050203" pitchFamily="34" charset="-78"/>
            </a:rPr>
            <a:t> التطبيق والالتزام بضوابط الأمن السيبراني للأنظمة الحساسة </a:t>
          </a:r>
          <a:r>
            <a:rPr lang="en-US" sz="1400" b="1" kern="1200" baseline="0">
              <a:solidFill>
                <a:schemeClr val="lt1"/>
              </a:solidFill>
              <a:effectLst/>
              <a:latin typeface="DIN NEXT™ ARABIC REGULAR" panose="020B0503020203050203" pitchFamily="34" charset="-78"/>
              <a:ea typeface="+mn-ea"/>
              <a:cs typeface="DIN NEXT™ ARABIC REGULAR" panose="020B0503020203050203" pitchFamily="34" charset="-78"/>
            </a:rPr>
            <a:t>(CSCC - 1 : 2019)</a:t>
          </a:r>
          <a:endParaRPr lang="en-US" sz="1200" b="1">
            <a:effectLst/>
            <a:latin typeface="DIN NEXT™ ARABIC REGULAR" panose="020B0503020203050203" pitchFamily="34" charset="-78"/>
            <a:cs typeface="DIN NEXT™ ARABIC REGULAR" panose="020B0503020203050203" pitchFamily="34" charset="-7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80686</xdr:colOff>
          <xdr:row>0</xdr:row>
          <xdr:rowOff>160943</xdr:rowOff>
        </xdr:from>
        <xdr:to>
          <xdr:col>13</xdr:col>
          <xdr:colOff>4486</xdr:colOff>
          <xdr:row>4</xdr:row>
          <xdr:rowOff>122843</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a:extLst>
                <a:ext uri="{84589F7E-364E-4C9E-8A38-B11213B215E9}">
                  <a14:cameraTool cellRange="'شعار الجهة'!$E$7:$G$9" spid="_x0000_s62422"/>
                </a:ext>
              </a:extLst>
            </xdr:cNvPicPr>
          </xdr:nvPicPr>
          <xdr:blipFill>
            <a:blip xmlns:r="http://schemas.openxmlformats.org/officeDocument/2006/relationships" r:embed="rId1"/>
            <a:srcRect/>
            <a:stretch>
              <a:fillRect/>
            </a:stretch>
          </xdr:blipFill>
          <xdr:spPr bwMode="auto">
            <a:xfrm>
              <a:off x="11435062814" y="160943"/>
              <a:ext cx="2705100" cy="14351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9081</xdr:colOff>
      <xdr:row>4</xdr:row>
      <xdr:rowOff>323245</xdr:rowOff>
    </xdr:from>
    <xdr:to>
      <xdr:col>12</xdr:col>
      <xdr:colOff>1240804</xdr:colOff>
      <xdr:row>5</xdr:row>
      <xdr:rowOff>241166</xdr:rowOff>
    </xdr:to>
    <xdr:sp macro="" textlink="">
      <xdr:nvSpPr>
        <xdr:cNvPr id="3" name="Rounded Rectangle 2">
          <a:extLst>
            <a:ext uri="{FF2B5EF4-FFF2-40B4-BE49-F238E27FC236}">
              <a16:creationId xmlns:a16="http://schemas.microsoft.com/office/drawing/2014/main" id="{00000000-0008-0000-0A00-000003000000}"/>
            </a:ext>
          </a:extLst>
        </xdr:cNvPr>
        <xdr:cNvSpPr/>
      </xdr:nvSpPr>
      <xdr:spPr>
        <a:xfrm>
          <a:off x="11435096496" y="1796445"/>
          <a:ext cx="13538023" cy="362421"/>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الالتزام  بالضوابط</a:t>
          </a:r>
          <a:endParaRPr lang="en-US" sz="1600">
            <a:latin typeface="DIN Next LT W23 Medium" charset="0"/>
            <a:ea typeface="DIN Next LT W23 Medium" charset="0"/>
            <a:cs typeface="DIN Next LT W23 Medium" charset="0"/>
          </a:endParaRPr>
        </a:p>
      </xdr:txBody>
    </xdr:sp>
    <xdr:clientData/>
  </xdr:twoCellAnchor>
  <xdr:twoCellAnchor>
    <xdr:from>
      <xdr:col>0</xdr:col>
      <xdr:colOff>107950</xdr:colOff>
      <xdr:row>0</xdr:row>
      <xdr:rowOff>69850</xdr:rowOff>
    </xdr:from>
    <xdr:to>
      <xdr:col>1</xdr:col>
      <xdr:colOff>798830</xdr:colOff>
      <xdr:row>0</xdr:row>
      <xdr:rowOff>254494</xdr:rowOff>
    </xdr:to>
    <xdr:sp macro="" textlink="">
      <xdr:nvSpPr>
        <xdr:cNvPr id="20" name="Rounded Rectangle 19">
          <a:hlinkClick xmlns:r="http://schemas.openxmlformats.org/officeDocument/2006/relationships" r:id="rId2"/>
          <a:extLst>
            <a:ext uri="{FF2B5EF4-FFF2-40B4-BE49-F238E27FC236}">
              <a16:creationId xmlns:a16="http://schemas.microsoft.com/office/drawing/2014/main" id="{00000000-0008-0000-0A00-000014000000}"/>
            </a:ext>
          </a:extLst>
        </xdr:cNvPr>
        <xdr:cNvSpPr/>
      </xdr:nvSpPr>
      <xdr:spPr>
        <a:xfrm>
          <a:off x="10511111820" y="698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833753</xdr:colOff>
      <xdr:row>0</xdr:row>
      <xdr:rowOff>69850</xdr:rowOff>
    </xdr:from>
    <xdr:to>
      <xdr:col>2</xdr:col>
      <xdr:colOff>292733</xdr:colOff>
      <xdr:row>0</xdr:row>
      <xdr:rowOff>254494</xdr:rowOff>
    </xdr:to>
    <xdr:sp macro="" textlink="">
      <xdr:nvSpPr>
        <xdr:cNvPr id="21" name="Rounded Rectangle 20">
          <a:hlinkClick xmlns:r="http://schemas.openxmlformats.org/officeDocument/2006/relationships" r:id="rId3"/>
          <a:extLst>
            <a:ext uri="{FF2B5EF4-FFF2-40B4-BE49-F238E27FC236}">
              <a16:creationId xmlns:a16="http://schemas.microsoft.com/office/drawing/2014/main" id="{00000000-0008-0000-0A00-000015000000}"/>
            </a:ext>
          </a:extLst>
        </xdr:cNvPr>
        <xdr:cNvSpPr/>
      </xdr:nvSpPr>
      <xdr:spPr>
        <a:xfrm>
          <a:off x="10509979617" y="698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330209</xdr:colOff>
      <xdr:row>0</xdr:row>
      <xdr:rowOff>69850</xdr:rowOff>
    </xdr:from>
    <xdr:to>
      <xdr:col>3</xdr:col>
      <xdr:colOff>881389</xdr:colOff>
      <xdr:row>0</xdr:row>
      <xdr:rowOff>254494</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A00-000016000000}"/>
            </a:ext>
          </a:extLst>
        </xdr:cNvPr>
        <xdr:cNvSpPr/>
      </xdr:nvSpPr>
      <xdr:spPr>
        <a:xfrm>
          <a:off x="10508844861" y="698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919918</xdr:colOff>
      <xdr:row>0</xdr:row>
      <xdr:rowOff>63500</xdr:rowOff>
    </xdr:from>
    <xdr:to>
      <xdr:col>5</xdr:col>
      <xdr:colOff>175698</xdr:colOff>
      <xdr:row>0</xdr:row>
      <xdr:rowOff>248144</xdr:rowOff>
    </xdr:to>
    <xdr:sp macro="" textlink="">
      <xdr:nvSpPr>
        <xdr:cNvPr id="23" name="Rounded Rectangle 22">
          <a:hlinkClick xmlns:r="http://schemas.openxmlformats.org/officeDocument/2006/relationships" r:id="rId5"/>
          <a:extLst>
            <a:ext uri="{FF2B5EF4-FFF2-40B4-BE49-F238E27FC236}">
              <a16:creationId xmlns:a16="http://schemas.microsoft.com/office/drawing/2014/main" id="{00000000-0008-0000-0A00-000017000000}"/>
            </a:ext>
          </a:extLst>
        </xdr:cNvPr>
        <xdr:cNvSpPr/>
      </xdr:nvSpPr>
      <xdr:spPr>
        <a:xfrm>
          <a:off x="10507709052" y="635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139700</xdr:colOff>
      <xdr:row>18</xdr:row>
      <xdr:rowOff>20320</xdr:rowOff>
    </xdr:from>
    <xdr:to>
      <xdr:col>10</xdr:col>
      <xdr:colOff>812800</xdr:colOff>
      <xdr:row>32</xdr:row>
      <xdr:rowOff>114300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129540</xdr:colOff>
      <xdr:row>41</xdr:row>
      <xdr:rowOff>12700</xdr:rowOff>
    </xdr:from>
    <xdr:to>
      <xdr:col>10</xdr:col>
      <xdr:colOff>806450</xdr:colOff>
      <xdr:row>55</xdr:row>
      <xdr:rowOff>120650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64</xdr:row>
      <xdr:rowOff>13970</xdr:rowOff>
    </xdr:from>
    <xdr:to>
      <xdr:col>10</xdr:col>
      <xdr:colOff>812800</xdr:colOff>
      <xdr:row>78</xdr:row>
      <xdr:rowOff>101600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118110</xdr:colOff>
      <xdr:row>87</xdr:row>
      <xdr:rowOff>7620</xdr:rowOff>
    </xdr:from>
    <xdr:to>
      <xdr:col>10</xdr:col>
      <xdr:colOff>800100</xdr:colOff>
      <xdr:row>101</xdr:row>
      <xdr:rowOff>82550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139700</xdr:colOff>
      <xdr:row>3</xdr:row>
      <xdr:rowOff>184150</xdr:rowOff>
    </xdr:from>
    <xdr:to>
      <xdr:col>10</xdr:col>
      <xdr:colOff>809307</xdr:colOff>
      <xdr:row>13</xdr:row>
      <xdr:rowOff>231774</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oneCellAnchor>
        <xdr:from>
          <xdr:col>6</xdr:col>
          <xdr:colOff>438150</xdr:colOff>
          <xdr:row>0</xdr:row>
          <xdr:rowOff>88900</xdr:rowOff>
        </xdr:from>
        <xdr:ext cx="2476500" cy="1441450"/>
        <xdr:pic>
          <xdr:nvPicPr>
            <xdr:cNvPr id="7" name="Picture 6">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شعار الجهة'!$E$7:$G$9" spid="_x0000_s116985"/>
                </a:ext>
              </a:extLst>
            </xdr:cNvPicPr>
          </xdr:nvPicPr>
          <xdr:blipFill>
            <a:blip xmlns:r="http://schemas.openxmlformats.org/officeDocument/2006/relationships" r:embed="rId6"/>
            <a:srcRect/>
            <a:stretch>
              <a:fillRect/>
            </a:stretch>
          </xdr:blipFill>
          <xdr:spPr bwMode="auto">
            <a:xfrm>
              <a:off x="10189324300" y="88900"/>
              <a:ext cx="2476500" cy="14414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0</xdr:col>
      <xdr:colOff>127000</xdr:colOff>
      <xdr:row>0</xdr:row>
      <xdr:rowOff>76200</xdr:rowOff>
    </xdr:from>
    <xdr:to>
      <xdr:col>1</xdr:col>
      <xdr:colOff>575452</xdr:colOff>
      <xdr:row>0</xdr:row>
      <xdr:rowOff>259256</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00000000-0008-0000-0B00-000008000000}"/>
            </a:ext>
          </a:extLst>
        </xdr:cNvPr>
        <xdr:cNvSpPr/>
      </xdr:nvSpPr>
      <xdr:spPr>
        <a:xfrm>
          <a:off x="10196248198" y="76200"/>
          <a:ext cx="1013602"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654827</xdr:colOff>
      <xdr:row>0</xdr:row>
      <xdr:rowOff>76200</xdr:rowOff>
    </xdr:from>
    <xdr:to>
      <xdr:col>1</xdr:col>
      <xdr:colOff>1687547</xdr:colOff>
      <xdr:row>0</xdr:row>
      <xdr:rowOff>259256</xdr:rowOff>
    </xdr:to>
    <xdr:sp macro="" textlink="">
      <xdr:nvSpPr>
        <xdr:cNvPr id="9" name="Rounded Rectangle 8">
          <a:hlinkClick xmlns:r="http://schemas.openxmlformats.org/officeDocument/2006/relationships" r:id="rId8"/>
          <a:extLst>
            <a:ext uri="{FF2B5EF4-FFF2-40B4-BE49-F238E27FC236}">
              <a16:creationId xmlns:a16="http://schemas.microsoft.com/office/drawing/2014/main" id="{00000000-0008-0000-0B00-000009000000}"/>
            </a:ext>
          </a:extLst>
        </xdr:cNvPr>
        <xdr:cNvSpPr/>
      </xdr:nvSpPr>
      <xdr:spPr>
        <a:xfrm>
          <a:off x="10195136103" y="76200"/>
          <a:ext cx="103272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1763747</xdr:colOff>
      <xdr:row>0</xdr:row>
      <xdr:rowOff>76200</xdr:rowOff>
    </xdr:from>
    <xdr:to>
      <xdr:col>3</xdr:col>
      <xdr:colOff>74340</xdr:colOff>
      <xdr:row>0</xdr:row>
      <xdr:rowOff>259256</xdr:rowOff>
    </xdr:to>
    <xdr:sp macro="" textlink="">
      <xdr:nvSpPr>
        <xdr:cNvPr id="10" name="Rounded Rectangle 9">
          <a:hlinkClick xmlns:r="http://schemas.openxmlformats.org/officeDocument/2006/relationships" r:id="rId9"/>
          <a:extLst>
            <a:ext uri="{FF2B5EF4-FFF2-40B4-BE49-F238E27FC236}">
              <a16:creationId xmlns:a16="http://schemas.microsoft.com/office/drawing/2014/main" id="{00000000-0008-0000-0B00-00000A000000}"/>
            </a:ext>
          </a:extLst>
        </xdr:cNvPr>
        <xdr:cNvSpPr/>
      </xdr:nvSpPr>
      <xdr:spPr>
        <a:xfrm>
          <a:off x="10194031510" y="76200"/>
          <a:ext cx="102839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146302</xdr:colOff>
      <xdr:row>0</xdr:row>
      <xdr:rowOff>76200</xdr:rowOff>
    </xdr:from>
    <xdr:to>
      <xdr:col>4</xdr:col>
      <xdr:colOff>549749</xdr:colOff>
      <xdr:row>0</xdr:row>
      <xdr:rowOff>259256</xdr:rowOff>
    </xdr:to>
    <xdr:sp macro="" textlink="">
      <xdr:nvSpPr>
        <xdr:cNvPr id="11" name="Rounded Rectangle 10">
          <a:hlinkClick xmlns:r="http://schemas.openxmlformats.org/officeDocument/2006/relationships" r:id="rId10"/>
          <a:extLst>
            <a:ext uri="{FF2B5EF4-FFF2-40B4-BE49-F238E27FC236}">
              <a16:creationId xmlns:a16="http://schemas.microsoft.com/office/drawing/2014/main" id="{00000000-0008-0000-0B00-00000B000000}"/>
            </a:ext>
          </a:extLst>
        </xdr:cNvPr>
        <xdr:cNvSpPr/>
      </xdr:nvSpPr>
      <xdr:spPr>
        <a:xfrm>
          <a:off x="10192933801" y="76200"/>
          <a:ext cx="1025747"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266700</xdr:colOff>
      <xdr:row>1</xdr:row>
      <xdr:rowOff>1257300</xdr:rowOff>
    </xdr:from>
    <xdr:to>
      <xdr:col>11</xdr:col>
      <xdr:colOff>386800</xdr:colOff>
      <xdr:row>1</xdr:row>
      <xdr:rowOff>1624500</xdr:rowOff>
    </xdr:to>
    <xdr:sp macro="" textlink="">
      <xdr:nvSpPr>
        <xdr:cNvPr id="12" name="Rounded Rectangle 11">
          <a:extLst>
            <a:ext uri="{FF2B5EF4-FFF2-40B4-BE49-F238E27FC236}">
              <a16:creationId xmlns:a16="http://schemas.microsoft.com/office/drawing/2014/main" id="{00000000-0008-0000-0B00-00000C000000}"/>
            </a:ext>
          </a:extLst>
        </xdr:cNvPr>
        <xdr:cNvSpPr/>
      </xdr:nvSpPr>
      <xdr:spPr>
        <a:xfrm>
          <a:off x="10188531100" y="1581150"/>
          <a:ext cx="8591000"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b="1"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a:t>
          </a:r>
          <a:r>
            <a:rPr lang="ar-SA" sz="1400" b="1" kern="1200" baseline="0">
              <a:solidFill>
                <a:schemeClr val="lt1"/>
              </a:solidFill>
              <a:effectLst/>
              <a:latin typeface="DIN NEXT™ ARABIC REGULAR" panose="020B0503020203050203" pitchFamily="34" charset="-78"/>
              <a:ea typeface="+mn-ea"/>
              <a:cs typeface="DIN NEXT™ ARABIC REGULAR" panose="020B0503020203050203" pitchFamily="34" charset="-78"/>
            </a:rPr>
            <a:t> التطبيق والالتزام بضوابط الأمن السيبراني للأنظمة الحساسة </a:t>
          </a:r>
          <a:r>
            <a:rPr lang="en-US" sz="1400" b="1" kern="1200" baseline="0">
              <a:solidFill>
                <a:schemeClr val="lt1"/>
              </a:solidFill>
              <a:effectLst/>
              <a:latin typeface="DIN NEXT™ ARABIC REGULAR" panose="020B0503020203050203" pitchFamily="34" charset="-78"/>
              <a:ea typeface="+mn-ea"/>
              <a:cs typeface="DIN NEXT™ ARABIC REGULAR" panose="020B0503020203050203" pitchFamily="34" charset="-78"/>
            </a:rPr>
            <a:t>(CSCC - 1 : 2019)</a:t>
          </a:r>
          <a:endParaRPr lang="en-US" sz="1200" b="1">
            <a:effectLst/>
            <a:latin typeface="DIN NEXT™ ARABIC REGULAR" panose="020B0503020203050203" pitchFamily="34" charset="-78"/>
            <a:cs typeface="DIN NEXT™ ARABIC REGULAR" panose="020B0503020203050203" pitchFamily="34" charset="-78"/>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88851</xdr:colOff>
          <xdr:row>0</xdr:row>
          <xdr:rowOff>160943</xdr:rowOff>
        </xdr:from>
        <xdr:to>
          <xdr:col>13</xdr:col>
          <xdr:colOff>4486</xdr:colOff>
          <xdr:row>4</xdr:row>
          <xdr:rowOff>144614</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a:extLst>
                <a:ext uri="{84589F7E-364E-4C9E-8A38-B11213B215E9}">
                  <a14:cameraTool cellRange="'شعار الجهة'!$E$7:$G$9" spid="_x0000_s63432"/>
                </a:ext>
              </a:extLst>
            </xdr:cNvPicPr>
          </xdr:nvPicPr>
          <xdr:blipFill>
            <a:blip xmlns:r="http://schemas.openxmlformats.org/officeDocument/2006/relationships" r:embed="rId1"/>
            <a:srcRect/>
            <a:stretch>
              <a:fillRect/>
            </a:stretch>
          </xdr:blipFill>
          <xdr:spPr bwMode="auto">
            <a:xfrm>
              <a:off x="11509302478" y="160943"/>
              <a:ext cx="2705100" cy="14351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9081</xdr:colOff>
      <xdr:row>4</xdr:row>
      <xdr:rowOff>323245</xdr:rowOff>
    </xdr:from>
    <xdr:to>
      <xdr:col>12</xdr:col>
      <xdr:colOff>1240804</xdr:colOff>
      <xdr:row>5</xdr:row>
      <xdr:rowOff>241166</xdr:rowOff>
    </xdr:to>
    <xdr:sp macro="" textlink="">
      <xdr:nvSpPr>
        <xdr:cNvPr id="3" name="Rounded Rectangle 2">
          <a:extLst>
            <a:ext uri="{FF2B5EF4-FFF2-40B4-BE49-F238E27FC236}">
              <a16:creationId xmlns:a16="http://schemas.microsoft.com/office/drawing/2014/main" id="{00000000-0008-0000-0C00-000003000000}"/>
            </a:ext>
          </a:extLst>
        </xdr:cNvPr>
        <xdr:cNvSpPr/>
      </xdr:nvSpPr>
      <xdr:spPr>
        <a:xfrm>
          <a:off x="11435096496" y="1796445"/>
          <a:ext cx="13538023" cy="362421"/>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الالتزام  بالضوابط</a:t>
          </a:r>
          <a:endParaRPr lang="en-US" sz="1600">
            <a:latin typeface="DIN Next LT W23 Medium" charset="0"/>
            <a:ea typeface="DIN Next LT W23 Medium" charset="0"/>
            <a:cs typeface="DIN Next LT W23 Medium" charset="0"/>
          </a:endParaRPr>
        </a:p>
      </xdr:txBody>
    </xdr:sp>
    <xdr:clientData/>
  </xdr:twoCellAnchor>
  <xdr:twoCellAnchor>
    <xdr:from>
      <xdr:col>0</xdr:col>
      <xdr:colOff>114300</xdr:colOff>
      <xdr:row>0</xdr:row>
      <xdr:rowOff>82550</xdr:rowOff>
    </xdr:from>
    <xdr:to>
      <xdr:col>1</xdr:col>
      <xdr:colOff>805180</xdr:colOff>
      <xdr:row>0</xdr:row>
      <xdr:rowOff>267194</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C00-000008000000}"/>
            </a:ext>
          </a:extLst>
        </xdr:cNvPr>
        <xdr:cNvSpPr/>
      </xdr:nvSpPr>
      <xdr:spPr>
        <a:xfrm>
          <a:off x="10511105470"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840103</xdr:colOff>
      <xdr:row>0</xdr:row>
      <xdr:rowOff>82550</xdr:rowOff>
    </xdr:from>
    <xdr:to>
      <xdr:col>2</xdr:col>
      <xdr:colOff>299083</xdr:colOff>
      <xdr:row>0</xdr:row>
      <xdr:rowOff>267194</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C00-000009000000}"/>
            </a:ext>
          </a:extLst>
        </xdr:cNvPr>
        <xdr:cNvSpPr/>
      </xdr:nvSpPr>
      <xdr:spPr>
        <a:xfrm>
          <a:off x="10509973267"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336559</xdr:colOff>
      <xdr:row>0</xdr:row>
      <xdr:rowOff>82550</xdr:rowOff>
    </xdr:from>
    <xdr:to>
      <xdr:col>3</xdr:col>
      <xdr:colOff>887739</xdr:colOff>
      <xdr:row>0</xdr:row>
      <xdr:rowOff>267194</xdr:rowOff>
    </xdr:to>
    <xdr:sp macro="" textlink="">
      <xdr:nvSpPr>
        <xdr:cNvPr id="10" name="Rounded Rectangle 9">
          <a:hlinkClick xmlns:r="http://schemas.openxmlformats.org/officeDocument/2006/relationships" r:id="rId4"/>
          <a:extLst>
            <a:ext uri="{FF2B5EF4-FFF2-40B4-BE49-F238E27FC236}">
              <a16:creationId xmlns:a16="http://schemas.microsoft.com/office/drawing/2014/main" id="{00000000-0008-0000-0C00-00000A000000}"/>
            </a:ext>
          </a:extLst>
        </xdr:cNvPr>
        <xdr:cNvSpPr/>
      </xdr:nvSpPr>
      <xdr:spPr>
        <a:xfrm>
          <a:off x="10508838511"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926268</xdr:colOff>
      <xdr:row>0</xdr:row>
      <xdr:rowOff>76200</xdr:rowOff>
    </xdr:from>
    <xdr:to>
      <xdr:col>5</xdr:col>
      <xdr:colOff>182048</xdr:colOff>
      <xdr:row>0</xdr:row>
      <xdr:rowOff>260844</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C00-00000B000000}"/>
            </a:ext>
          </a:extLst>
        </xdr:cNvPr>
        <xdr:cNvSpPr/>
      </xdr:nvSpPr>
      <xdr:spPr>
        <a:xfrm>
          <a:off x="10507702702"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139700</xdr:colOff>
      <xdr:row>18</xdr:row>
      <xdr:rowOff>20320</xdr:rowOff>
    </xdr:from>
    <xdr:to>
      <xdr:col>10</xdr:col>
      <xdr:colOff>812800</xdr:colOff>
      <xdr:row>32</xdr:row>
      <xdr:rowOff>114300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129540</xdr:colOff>
      <xdr:row>41</xdr:row>
      <xdr:rowOff>12700</xdr:rowOff>
    </xdr:from>
    <xdr:to>
      <xdr:col>10</xdr:col>
      <xdr:colOff>806450</xdr:colOff>
      <xdr:row>55</xdr:row>
      <xdr:rowOff>120650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64</xdr:row>
      <xdr:rowOff>13970</xdr:rowOff>
    </xdr:from>
    <xdr:to>
      <xdr:col>10</xdr:col>
      <xdr:colOff>812800</xdr:colOff>
      <xdr:row>78</xdr:row>
      <xdr:rowOff>101600</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118110</xdr:colOff>
      <xdr:row>87</xdr:row>
      <xdr:rowOff>7620</xdr:rowOff>
    </xdr:from>
    <xdr:to>
      <xdr:col>10</xdr:col>
      <xdr:colOff>800100</xdr:colOff>
      <xdr:row>101</xdr:row>
      <xdr:rowOff>82550</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139700</xdr:colOff>
      <xdr:row>3</xdr:row>
      <xdr:rowOff>184150</xdr:rowOff>
    </xdr:from>
    <xdr:to>
      <xdr:col>10</xdr:col>
      <xdr:colOff>809307</xdr:colOff>
      <xdr:row>13</xdr:row>
      <xdr:rowOff>231774</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oneCellAnchor>
        <xdr:from>
          <xdr:col>6</xdr:col>
          <xdr:colOff>438150</xdr:colOff>
          <xdr:row>0</xdr:row>
          <xdr:rowOff>88900</xdr:rowOff>
        </xdr:from>
        <xdr:ext cx="2476500" cy="1441450"/>
        <xdr:pic>
          <xdr:nvPicPr>
            <xdr:cNvPr id="7" name="Picture 6">
              <a:extLst>
                <a:ext uri="{FF2B5EF4-FFF2-40B4-BE49-F238E27FC236}">
                  <a16:creationId xmlns:a16="http://schemas.microsoft.com/office/drawing/2014/main" id="{00000000-0008-0000-0D00-000007000000}"/>
                </a:ext>
              </a:extLst>
            </xdr:cNvPr>
            <xdr:cNvPicPr>
              <a:picLocks noChangeAspect="1" noChangeArrowheads="1"/>
              <a:extLst>
                <a:ext uri="{84589F7E-364E-4C9E-8A38-B11213B215E9}">
                  <a14:cameraTool cellRange="'شعار الجهة'!$E$7:$G$9" spid="_x0000_s118004"/>
                </a:ext>
              </a:extLst>
            </xdr:cNvPicPr>
          </xdr:nvPicPr>
          <xdr:blipFill>
            <a:blip xmlns:r="http://schemas.openxmlformats.org/officeDocument/2006/relationships" r:embed="rId6"/>
            <a:srcRect/>
            <a:stretch>
              <a:fillRect/>
            </a:stretch>
          </xdr:blipFill>
          <xdr:spPr bwMode="auto">
            <a:xfrm>
              <a:off x="10189324300" y="88900"/>
              <a:ext cx="2476500" cy="14414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0</xdr:col>
      <xdr:colOff>127000</xdr:colOff>
      <xdr:row>0</xdr:row>
      <xdr:rowOff>76200</xdr:rowOff>
    </xdr:from>
    <xdr:to>
      <xdr:col>1</xdr:col>
      <xdr:colOff>575452</xdr:colOff>
      <xdr:row>0</xdr:row>
      <xdr:rowOff>259256</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00000000-0008-0000-0D00-000008000000}"/>
            </a:ext>
          </a:extLst>
        </xdr:cNvPr>
        <xdr:cNvSpPr/>
      </xdr:nvSpPr>
      <xdr:spPr>
        <a:xfrm>
          <a:off x="10196248198" y="76200"/>
          <a:ext cx="1013602"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654827</xdr:colOff>
      <xdr:row>0</xdr:row>
      <xdr:rowOff>76200</xdr:rowOff>
    </xdr:from>
    <xdr:to>
      <xdr:col>1</xdr:col>
      <xdr:colOff>1687547</xdr:colOff>
      <xdr:row>0</xdr:row>
      <xdr:rowOff>259256</xdr:rowOff>
    </xdr:to>
    <xdr:sp macro="" textlink="">
      <xdr:nvSpPr>
        <xdr:cNvPr id="9" name="Rounded Rectangle 8">
          <a:hlinkClick xmlns:r="http://schemas.openxmlformats.org/officeDocument/2006/relationships" r:id="rId8"/>
          <a:extLst>
            <a:ext uri="{FF2B5EF4-FFF2-40B4-BE49-F238E27FC236}">
              <a16:creationId xmlns:a16="http://schemas.microsoft.com/office/drawing/2014/main" id="{00000000-0008-0000-0D00-000009000000}"/>
            </a:ext>
          </a:extLst>
        </xdr:cNvPr>
        <xdr:cNvSpPr/>
      </xdr:nvSpPr>
      <xdr:spPr>
        <a:xfrm>
          <a:off x="10195136103" y="76200"/>
          <a:ext cx="103272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1763747</xdr:colOff>
      <xdr:row>0</xdr:row>
      <xdr:rowOff>76200</xdr:rowOff>
    </xdr:from>
    <xdr:to>
      <xdr:col>3</xdr:col>
      <xdr:colOff>74340</xdr:colOff>
      <xdr:row>0</xdr:row>
      <xdr:rowOff>259256</xdr:rowOff>
    </xdr:to>
    <xdr:sp macro="" textlink="">
      <xdr:nvSpPr>
        <xdr:cNvPr id="10" name="Rounded Rectangle 9">
          <a:hlinkClick xmlns:r="http://schemas.openxmlformats.org/officeDocument/2006/relationships" r:id="rId9"/>
          <a:extLst>
            <a:ext uri="{FF2B5EF4-FFF2-40B4-BE49-F238E27FC236}">
              <a16:creationId xmlns:a16="http://schemas.microsoft.com/office/drawing/2014/main" id="{00000000-0008-0000-0D00-00000A000000}"/>
            </a:ext>
          </a:extLst>
        </xdr:cNvPr>
        <xdr:cNvSpPr/>
      </xdr:nvSpPr>
      <xdr:spPr>
        <a:xfrm>
          <a:off x="10194031510" y="76200"/>
          <a:ext cx="102839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146302</xdr:colOff>
      <xdr:row>0</xdr:row>
      <xdr:rowOff>76200</xdr:rowOff>
    </xdr:from>
    <xdr:to>
      <xdr:col>4</xdr:col>
      <xdr:colOff>549749</xdr:colOff>
      <xdr:row>0</xdr:row>
      <xdr:rowOff>259256</xdr:rowOff>
    </xdr:to>
    <xdr:sp macro="" textlink="">
      <xdr:nvSpPr>
        <xdr:cNvPr id="11" name="Rounded Rectangle 10">
          <a:hlinkClick xmlns:r="http://schemas.openxmlformats.org/officeDocument/2006/relationships" r:id="rId10"/>
          <a:extLst>
            <a:ext uri="{FF2B5EF4-FFF2-40B4-BE49-F238E27FC236}">
              <a16:creationId xmlns:a16="http://schemas.microsoft.com/office/drawing/2014/main" id="{00000000-0008-0000-0D00-00000B000000}"/>
            </a:ext>
          </a:extLst>
        </xdr:cNvPr>
        <xdr:cNvSpPr/>
      </xdr:nvSpPr>
      <xdr:spPr>
        <a:xfrm>
          <a:off x="10192933801" y="76200"/>
          <a:ext cx="1025747"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266700</xdr:colOff>
      <xdr:row>1</xdr:row>
      <xdr:rowOff>1257300</xdr:rowOff>
    </xdr:from>
    <xdr:to>
      <xdr:col>11</xdr:col>
      <xdr:colOff>386800</xdr:colOff>
      <xdr:row>1</xdr:row>
      <xdr:rowOff>1624500</xdr:rowOff>
    </xdr:to>
    <xdr:sp macro="" textlink="">
      <xdr:nvSpPr>
        <xdr:cNvPr id="12" name="Rounded Rectangle 11">
          <a:extLst>
            <a:ext uri="{FF2B5EF4-FFF2-40B4-BE49-F238E27FC236}">
              <a16:creationId xmlns:a16="http://schemas.microsoft.com/office/drawing/2014/main" id="{00000000-0008-0000-0D00-00000C000000}"/>
            </a:ext>
          </a:extLst>
        </xdr:cNvPr>
        <xdr:cNvSpPr/>
      </xdr:nvSpPr>
      <xdr:spPr>
        <a:xfrm>
          <a:off x="10188531100" y="1581150"/>
          <a:ext cx="8591000"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b="1"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a:t>
          </a:r>
          <a:r>
            <a:rPr lang="ar-SA" sz="1400" b="1" kern="1200" baseline="0">
              <a:solidFill>
                <a:schemeClr val="lt1"/>
              </a:solidFill>
              <a:effectLst/>
              <a:latin typeface="DIN NEXT™ ARABIC REGULAR" panose="020B0503020203050203" pitchFamily="34" charset="-78"/>
              <a:ea typeface="+mn-ea"/>
              <a:cs typeface="DIN NEXT™ ARABIC REGULAR" panose="020B0503020203050203" pitchFamily="34" charset="-78"/>
            </a:rPr>
            <a:t> التطبيق والالتزام بضوابط الأمن السيبراني للأنظمة الحساسة </a:t>
          </a:r>
          <a:r>
            <a:rPr lang="en-US" sz="1400" b="1" kern="1200" baseline="0">
              <a:solidFill>
                <a:schemeClr val="lt1"/>
              </a:solidFill>
              <a:effectLst/>
              <a:latin typeface="DIN NEXT™ ARABIC REGULAR" panose="020B0503020203050203" pitchFamily="34" charset="-78"/>
              <a:ea typeface="+mn-ea"/>
              <a:cs typeface="DIN NEXT™ ARABIC REGULAR" panose="020B0503020203050203" pitchFamily="34" charset="-78"/>
            </a:rPr>
            <a:t>(CSCC - 1 : 2019)</a:t>
          </a:r>
          <a:endParaRPr lang="en-US" sz="1200" b="1">
            <a:effectLst/>
            <a:latin typeface="DIN NEXT™ ARABIC REGULAR" panose="020B0503020203050203" pitchFamily="34" charset="-78"/>
            <a:cs typeface="DIN NEXT™ ARABIC REGULAR" panose="020B0503020203050203" pitchFamily="34" charset="-78"/>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80686</xdr:colOff>
          <xdr:row>0</xdr:row>
          <xdr:rowOff>160943</xdr:rowOff>
        </xdr:from>
        <xdr:to>
          <xdr:col>13</xdr:col>
          <xdr:colOff>4486</xdr:colOff>
          <xdr:row>4</xdr:row>
          <xdr:rowOff>122843</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a:extLst>
                <a:ext uri="{84589F7E-364E-4C9E-8A38-B11213B215E9}">
                  <a14:cameraTool cellRange="'شعار الجهة'!$E$7:$G$9" spid="_x0000_s64441"/>
                </a:ext>
              </a:extLst>
            </xdr:cNvPicPr>
          </xdr:nvPicPr>
          <xdr:blipFill>
            <a:blip xmlns:r="http://schemas.openxmlformats.org/officeDocument/2006/relationships" r:embed="rId1"/>
            <a:srcRect/>
            <a:stretch>
              <a:fillRect/>
            </a:stretch>
          </xdr:blipFill>
          <xdr:spPr bwMode="auto">
            <a:xfrm>
              <a:off x="11435062814" y="160943"/>
              <a:ext cx="2705100" cy="14351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9081</xdr:colOff>
      <xdr:row>4</xdr:row>
      <xdr:rowOff>323245</xdr:rowOff>
    </xdr:from>
    <xdr:to>
      <xdr:col>12</xdr:col>
      <xdr:colOff>1240804</xdr:colOff>
      <xdr:row>5</xdr:row>
      <xdr:rowOff>241166</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11435096496" y="1796445"/>
          <a:ext cx="13538023" cy="362421"/>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الالتزام  بالضوابط</a:t>
          </a:r>
          <a:endParaRPr lang="en-US" sz="1600">
            <a:latin typeface="DIN Next LT W23 Medium" charset="0"/>
            <a:ea typeface="DIN Next LT W23 Medium" charset="0"/>
            <a:cs typeface="DIN Next LT W23 Medium" charset="0"/>
          </a:endParaRPr>
        </a:p>
      </xdr:txBody>
    </xdr:sp>
    <xdr:clientData/>
  </xdr:twoCellAnchor>
  <xdr:twoCellAnchor>
    <xdr:from>
      <xdr:col>0</xdr:col>
      <xdr:colOff>127000</xdr:colOff>
      <xdr:row>0</xdr:row>
      <xdr:rowOff>76200</xdr:rowOff>
    </xdr:from>
    <xdr:to>
      <xdr:col>1</xdr:col>
      <xdr:colOff>817880</xdr:colOff>
      <xdr:row>0</xdr:row>
      <xdr:rowOff>260844</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E00-000008000000}"/>
            </a:ext>
          </a:extLst>
        </xdr:cNvPr>
        <xdr:cNvSpPr/>
      </xdr:nvSpPr>
      <xdr:spPr>
        <a:xfrm>
          <a:off x="10511092770"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852803</xdr:colOff>
      <xdr:row>0</xdr:row>
      <xdr:rowOff>76200</xdr:rowOff>
    </xdr:from>
    <xdr:to>
      <xdr:col>2</xdr:col>
      <xdr:colOff>311783</xdr:colOff>
      <xdr:row>0</xdr:row>
      <xdr:rowOff>260844</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E00-000009000000}"/>
            </a:ext>
          </a:extLst>
        </xdr:cNvPr>
        <xdr:cNvSpPr/>
      </xdr:nvSpPr>
      <xdr:spPr>
        <a:xfrm>
          <a:off x="10509960567"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349259</xdr:colOff>
      <xdr:row>0</xdr:row>
      <xdr:rowOff>76200</xdr:rowOff>
    </xdr:from>
    <xdr:to>
      <xdr:col>3</xdr:col>
      <xdr:colOff>900439</xdr:colOff>
      <xdr:row>0</xdr:row>
      <xdr:rowOff>260844</xdr:rowOff>
    </xdr:to>
    <xdr:sp macro="" textlink="">
      <xdr:nvSpPr>
        <xdr:cNvPr id="10" name="Rounded Rectangle 9">
          <a:hlinkClick xmlns:r="http://schemas.openxmlformats.org/officeDocument/2006/relationships" r:id="rId4"/>
          <a:extLst>
            <a:ext uri="{FF2B5EF4-FFF2-40B4-BE49-F238E27FC236}">
              <a16:creationId xmlns:a16="http://schemas.microsoft.com/office/drawing/2014/main" id="{00000000-0008-0000-0E00-00000A000000}"/>
            </a:ext>
          </a:extLst>
        </xdr:cNvPr>
        <xdr:cNvSpPr/>
      </xdr:nvSpPr>
      <xdr:spPr>
        <a:xfrm>
          <a:off x="10508825811"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938968</xdr:colOff>
      <xdr:row>0</xdr:row>
      <xdr:rowOff>69850</xdr:rowOff>
    </xdr:from>
    <xdr:to>
      <xdr:col>5</xdr:col>
      <xdr:colOff>194748</xdr:colOff>
      <xdr:row>0</xdr:row>
      <xdr:rowOff>254494</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E00-00000B000000}"/>
            </a:ext>
          </a:extLst>
        </xdr:cNvPr>
        <xdr:cNvSpPr/>
      </xdr:nvSpPr>
      <xdr:spPr>
        <a:xfrm>
          <a:off x="10507690002" y="698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139700</xdr:colOff>
      <xdr:row>18</xdr:row>
      <xdr:rowOff>20320</xdr:rowOff>
    </xdr:from>
    <xdr:to>
      <xdr:col>10</xdr:col>
      <xdr:colOff>812800</xdr:colOff>
      <xdr:row>32</xdr:row>
      <xdr:rowOff>114300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129540</xdr:colOff>
      <xdr:row>41</xdr:row>
      <xdr:rowOff>12700</xdr:rowOff>
    </xdr:from>
    <xdr:to>
      <xdr:col>10</xdr:col>
      <xdr:colOff>806450</xdr:colOff>
      <xdr:row>55</xdr:row>
      <xdr:rowOff>120650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64</xdr:row>
      <xdr:rowOff>13970</xdr:rowOff>
    </xdr:from>
    <xdr:to>
      <xdr:col>10</xdr:col>
      <xdr:colOff>812800</xdr:colOff>
      <xdr:row>78</xdr:row>
      <xdr:rowOff>101600</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118110</xdr:colOff>
      <xdr:row>87</xdr:row>
      <xdr:rowOff>7620</xdr:rowOff>
    </xdr:from>
    <xdr:to>
      <xdr:col>10</xdr:col>
      <xdr:colOff>800100</xdr:colOff>
      <xdr:row>101</xdr:row>
      <xdr:rowOff>82550</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139700</xdr:colOff>
      <xdr:row>3</xdr:row>
      <xdr:rowOff>184150</xdr:rowOff>
    </xdr:from>
    <xdr:to>
      <xdr:col>10</xdr:col>
      <xdr:colOff>809307</xdr:colOff>
      <xdr:row>13</xdr:row>
      <xdr:rowOff>231774</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oneCellAnchor>
        <xdr:from>
          <xdr:col>6</xdr:col>
          <xdr:colOff>438150</xdr:colOff>
          <xdr:row>0</xdr:row>
          <xdr:rowOff>88900</xdr:rowOff>
        </xdr:from>
        <xdr:ext cx="2476500" cy="1441450"/>
        <xdr:pic>
          <xdr:nvPicPr>
            <xdr:cNvPr id="7" name="Picture 6">
              <a:extLst>
                <a:ext uri="{FF2B5EF4-FFF2-40B4-BE49-F238E27FC236}">
                  <a16:creationId xmlns:a16="http://schemas.microsoft.com/office/drawing/2014/main" id="{00000000-0008-0000-0D00-000007000000}"/>
                </a:ext>
              </a:extLst>
            </xdr:cNvPr>
            <xdr:cNvPicPr>
              <a:picLocks noChangeAspect="1" noChangeArrowheads="1"/>
              <a:extLst>
                <a:ext uri="{84589F7E-364E-4C9E-8A38-B11213B215E9}">
                  <a14:cameraTool cellRange="'شعار الجهة'!$E$7:$G$9" spid="_x0000_s131279"/>
                </a:ext>
              </a:extLst>
            </xdr:cNvPicPr>
          </xdr:nvPicPr>
          <xdr:blipFill>
            <a:blip xmlns:r="http://schemas.openxmlformats.org/officeDocument/2006/relationships" r:embed="rId6"/>
            <a:srcRect/>
            <a:stretch>
              <a:fillRect/>
            </a:stretch>
          </xdr:blipFill>
          <xdr:spPr bwMode="auto">
            <a:xfrm>
              <a:off x="10189324300" y="88900"/>
              <a:ext cx="2476500" cy="14414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0</xdr:col>
      <xdr:colOff>127000</xdr:colOff>
      <xdr:row>0</xdr:row>
      <xdr:rowOff>76200</xdr:rowOff>
    </xdr:from>
    <xdr:to>
      <xdr:col>1</xdr:col>
      <xdr:colOff>575452</xdr:colOff>
      <xdr:row>0</xdr:row>
      <xdr:rowOff>259256</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00000000-0008-0000-0D00-000008000000}"/>
            </a:ext>
          </a:extLst>
        </xdr:cNvPr>
        <xdr:cNvSpPr/>
      </xdr:nvSpPr>
      <xdr:spPr>
        <a:xfrm>
          <a:off x="10196248198" y="76200"/>
          <a:ext cx="1013602"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654827</xdr:colOff>
      <xdr:row>0</xdr:row>
      <xdr:rowOff>76200</xdr:rowOff>
    </xdr:from>
    <xdr:to>
      <xdr:col>1</xdr:col>
      <xdr:colOff>1687547</xdr:colOff>
      <xdr:row>0</xdr:row>
      <xdr:rowOff>259256</xdr:rowOff>
    </xdr:to>
    <xdr:sp macro="" textlink="">
      <xdr:nvSpPr>
        <xdr:cNvPr id="9" name="Rounded Rectangle 8">
          <a:hlinkClick xmlns:r="http://schemas.openxmlformats.org/officeDocument/2006/relationships" r:id="rId8"/>
          <a:extLst>
            <a:ext uri="{FF2B5EF4-FFF2-40B4-BE49-F238E27FC236}">
              <a16:creationId xmlns:a16="http://schemas.microsoft.com/office/drawing/2014/main" id="{00000000-0008-0000-0D00-000009000000}"/>
            </a:ext>
          </a:extLst>
        </xdr:cNvPr>
        <xdr:cNvSpPr/>
      </xdr:nvSpPr>
      <xdr:spPr>
        <a:xfrm>
          <a:off x="10195136103" y="76200"/>
          <a:ext cx="103272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1763747</xdr:colOff>
      <xdr:row>0</xdr:row>
      <xdr:rowOff>76200</xdr:rowOff>
    </xdr:from>
    <xdr:to>
      <xdr:col>3</xdr:col>
      <xdr:colOff>74340</xdr:colOff>
      <xdr:row>0</xdr:row>
      <xdr:rowOff>259256</xdr:rowOff>
    </xdr:to>
    <xdr:sp macro="" textlink="">
      <xdr:nvSpPr>
        <xdr:cNvPr id="10" name="Rounded Rectangle 9">
          <a:hlinkClick xmlns:r="http://schemas.openxmlformats.org/officeDocument/2006/relationships" r:id="rId9"/>
          <a:extLst>
            <a:ext uri="{FF2B5EF4-FFF2-40B4-BE49-F238E27FC236}">
              <a16:creationId xmlns:a16="http://schemas.microsoft.com/office/drawing/2014/main" id="{00000000-0008-0000-0D00-00000A000000}"/>
            </a:ext>
          </a:extLst>
        </xdr:cNvPr>
        <xdr:cNvSpPr/>
      </xdr:nvSpPr>
      <xdr:spPr>
        <a:xfrm>
          <a:off x="10194031510" y="76200"/>
          <a:ext cx="102839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146302</xdr:colOff>
      <xdr:row>0</xdr:row>
      <xdr:rowOff>76200</xdr:rowOff>
    </xdr:from>
    <xdr:to>
      <xdr:col>4</xdr:col>
      <xdr:colOff>549749</xdr:colOff>
      <xdr:row>0</xdr:row>
      <xdr:rowOff>259256</xdr:rowOff>
    </xdr:to>
    <xdr:sp macro="" textlink="">
      <xdr:nvSpPr>
        <xdr:cNvPr id="11" name="Rounded Rectangle 10">
          <a:hlinkClick xmlns:r="http://schemas.openxmlformats.org/officeDocument/2006/relationships" r:id="rId10"/>
          <a:extLst>
            <a:ext uri="{FF2B5EF4-FFF2-40B4-BE49-F238E27FC236}">
              <a16:creationId xmlns:a16="http://schemas.microsoft.com/office/drawing/2014/main" id="{00000000-0008-0000-0D00-00000B000000}"/>
            </a:ext>
          </a:extLst>
        </xdr:cNvPr>
        <xdr:cNvSpPr/>
      </xdr:nvSpPr>
      <xdr:spPr>
        <a:xfrm>
          <a:off x="10192933801" y="76200"/>
          <a:ext cx="1025747"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266700</xdr:colOff>
      <xdr:row>1</xdr:row>
      <xdr:rowOff>1257300</xdr:rowOff>
    </xdr:from>
    <xdr:to>
      <xdr:col>11</xdr:col>
      <xdr:colOff>386800</xdr:colOff>
      <xdr:row>1</xdr:row>
      <xdr:rowOff>1624500</xdr:rowOff>
    </xdr:to>
    <xdr:sp macro="" textlink="">
      <xdr:nvSpPr>
        <xdr:cNvPr id="12" name="Rounded Rectangle 11">
          <a:extLst>
            <a:ext uri="{FF2B5EF4-FFF2-40B4-BE49-F238E27FC236}">
              <a16:creationId xmlns:a16="http://schemas.microsoft.com/office/drawing/2014/main" id="{00000000-0008-0000-0D00-00000C000000}"/>
            </a:ext>
          </a:extLst>
        </xdr:cNvPr>
        <xdr:cNvSpPr/>
      </xdr:nvSpPr>
      <xdr:spPr>
        <a:xfrm>
          <a:off x="10188531100" y="1581150"/>
          <a:ext cx="8591000"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b="1"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a:t>
          </a:r>
          <a:r>
            <a:rPr lang="ar-SA" sz="1400" b="1" kern="1200" baseline="0">
              <a:solidFill>
                <a:schemeClr val="lt1"/>
              </a:solidFill>
              <a:effectLst/>
              <a:latin typeface="DIN NEXT™ ARABIC REGULAR" panose="020B0503020203050203" pitchFamily="34" charset="-78"/>
              <a:ea typeface="+mn-ea"/>
              <a:cs typeface="DIN NEXT™ ARABIC REGULAR" panose="020B0503020203050203" pitchFamily="34" charset="-78"/>
            </a:rPr>
            <a:t> التطبيق والالتزام بضوابط الأمن السيبراني للأنظمة الحساسة </a:t>
          </a:r>
          <a:r>
            <a:rPr lang="en-US" sz="1400" b="1" kern="1200" baseline="0">
              <a:solidFill>
                <a:schemeClr val="lt1"/>
              </a:solidFill>
              <a:effectLst/>
              <a:latin typeface="DIN NEXT™ ARABIC REGULAR" panose="020B0503020203050203" pitchFamily="34" charset="-78"/>
              <a:ea typeface="+mn-ea"/>
              <a:cs typeface="DIN NEXT™ ARABIC REGULAR" panose="020B0503020203050203" pitchFamily="34" charset="-78"/>
            </a:rPr>
            <a:t>(CSCC - 1 : 2019)</a:t>
          </a:r>
          <a:endParaRPr lang="en-US" sz="1200" b="1">
            <a:effectLst/>
            <a:latin typeface="DIN NEXT™ ARABIC REGULAR" panose="020B0503020203050203" pitchFamily="34" charset="-78"/>
            <a:cs typeface="DIN NEXT™ ARABIC REGULAR" panose="020B0503020203050203" pitchFamily="34" charset="-78"/>
          </a:endParaRP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80686</xdr:colOff>
          <xdr:row>0</xdr:row>
          <xdr:rowOff>160943</xdr:rowOff>
        </xdr:from>
        <xdr:to>
          <xdr:col>13</xdr:col>
          <xdr:colOff>4486</xdr:colOff>
          <xdr:row>4</xdr:row>
          <xdr:rowOff>122843</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a:extLst>
                <a:ext uri="{84589F7E-364E-4C9E-8A38-B11213B215E9}">
                  <a14:cameraTool cellRange="'شعار الجهة'!$E$7:$G$9" spid="_x0000_s65475"/>
                </a:ext>
              </a:extLst>
            </xdr:cNvPicPr>
          </xdr:nvPicPr>
          <xdr:blipFill>
            <a:blip xmlns:r="http://schemas.openxmlformats.org/officeDocument/2006/relationships" r:embed="rId1"/>
            <a:srcRect/>
            <a:stretch>
              <a:fillRect/>
            </a:stretch>
          </xdr:blipFill>
          <xdr:spPr bwMode="auto">
            <a:xfrm>
              <a:off x="11435062814" y="160943"/>
              <a:ext cx="2705100" cy="14351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9081</xdr:colOff>
      <xdr:row>4</xdr:row>
      <xdr:rowOff>323245</xdr:rowOff>
    </xdr:from>
    <xdr:to>
      <xdr:col>12</xdr:col>
      <xdr:colOff>1240804</xdr:colOff>
      <xdr:row>5</xdr:row>
      <xdr:rowOff>241166</xdr:rowOff>
    </xdr:to>
    <xdr:sp macro="" textlink="">
      <xdr:nvSpPr>
        <xdr:cNvPr id="3" name="Rounded Rectangle 2">
          <a:extLst>
            <a:ext uri="{FF2B5EF4-FFF2-40B4-BE49-F238E27FC236}">
              <a16:creationId xmlns:a16="http://schemas.microsoft.com/office/drawing/2014/main" id="{00000000-0008-0000-0F00-000003000000}"/>
            </a:ext>
          </a:extLst>
        </xdr:cNvPr>
        <xdr:cNvSpPr/>
      </xdr:nvSpPr>
      <xdr:spPr>
        <a:xfrm>
          <a:off x="11435096496" y="1796445"/>
          <a:ext cx="13538023" cy="362421"/>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الالتزام  بالضوابط</a:t>
          </a:r>
          <a:endParaRPr lang="en-US" sz="1600">
            <a:latin typeface="DIN Next LT W23 Medium" charset="0"/>
            <a:ea typeface="DIN Next LT W23 Medium" charset="0"/>
            <a:cs typeface="DIN Next LT W23 Medium" charset="0"/>
          </a:endParaRPr>
        </a:p>
      </xdr:txBody>
    </xdr:sp>
    <xdr:clientData/>
  </xdr:twoCellAnchor>
  <xdr:twoCellAnchor>
    <xdr:from>
      <xdr:col>0</xdr:col>
      <xdr:colOff>114300</xdr:colOff>
      <xdr:row>0</xdr:row>
      <xdr:rowOff>82550</xdr:rowOff>
    </xdr:from>
    <xdr:to>
      <xdr:col>1</xdr:col>
      <xdr:colOff>805180</xdr:colOff>
      <xdr:row>0</xdr:row>
      <xdr:rowOff>267194</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F00-000008000000}"/>
            </a:ext>
          </a:extLst>
        </xdr:cNvPr>
        <xdr:cNvSpPr/>
      </xdr:nvSpPr>
      <xdr:spPr>
        <a:xfrm>
          <a:off x="10511105470"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840103</xdr:colOff>
      <xdr:row>0</xdr:row>
      <xdr:rowOff>82550</xdr:rowOff>
    </xdr:from>
    <xdr:to>
      <xdr:col>2</xdr:col>
      <xdr:colOff>299083</xdr:colOff>
      <xdr:row>0</xdr:row>
      <xdr:rowOff>267194</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F00-000009000000}"/>
            </a:ext>
          </a:extLst>
        </xdr:cNvPr>
        <xdr:cNvSpPr/>
      </xdr:nvSpPr>
      <xdr:spPr>
        <a:xfrm>
          <a:off x="10509973267"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336559</xdr:colOff>
      <xdr:row>0</xdr:row>
      <xdr:rowOff>82550</xdr:rowOff>
    </xdr:from>
    <xdr:to>
      <xdr:col>3</xdr:col>
      <xdr:colOff>887739</xdr:colOff>
      <xdr:row>0</xdr:row>
      <xdr:rowOff>267194</xdr:rowOff>
    </xdr:to>
    <xdr:sp macro="" textlink="">
      <xdr:nvSpPr>
        <xdr:cNvPr id="10" name="Rounded Rectangle 9">
          <a:hlinkClick xmlns:r="http://schemas.openxmlformats.org/officeDocument/2006/relationships" r:id="rId4"/>
          <a:extLst>
            <a:ext uri="{FF2B5EF4-FFF2-40B4-BE49-F238E27FC236}">
              <a16:creationId xmlns:a16="http://schemas.microsoft.com/office/drawing/2014/main" id="{00000000-0008-0000-0F00-00000A000000}"/>
            </a:ext>
          </a:extLst>
        </xdr:cNvPr>
        <xdr:cNvSpPr/>
      </xdr:nvSpPr>
      <xdr:spPr>
        <a:xfrm>
          <a:off x="10508838511"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926268</xdr:colOff>
      <xdr:row>0</xdr:row>
      <xdr:rowOff>76200</xdr:rowOff>
    </xdr:from>
    <xdr:to>
      <xdr:col>5</xdr:col>
      <xdr:colOff>182048</xdr:colOff>
      <xdr:row>0</xdr:row>
      <xdr:rowOff>260844</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F00-00000B000000}"/>
            </a:ext>
          </a:extLst>
        </xdr:cNvPr>
        <xdr:cNvSpPr/>
      </xdr:nvSpPr>
      <xdr:spPr>
        <a:xfrm>
          <a:off x="10507702702"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139700</xdr:colOff>
      <xdr:row>18</xdr:row>
      <xdr:rowOff>20320</xdr:rowOff>
    </xdr:from>
    <xdr:to>
      <xdr:col>10</xdr:col>
      <xdr:colOff>812800</xdr:colOff>
      <xdr:row>32</xdr:row>
      <xdr:rowOff>114300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129540</xdr:colOff>
      <xdr:row>41</xdr:row>
      <xdr:rowOff>12700</xdr:rowOff>
    </xdr:from>
    <xdr:to>
      <xdr:col>10</xdr:col>
      <xdr:colOff>806450</xdr:colOff>
      <xdr:row>55</xdr:row>
      <xdr:rowOff>120650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64</xdr:row>
      <xdr:rowOff>13970</xdr:rowOff>
    </xdr:from>
    <xdr:to>
      <xdr:col>10</xdr:col>
      <xdr:colOff>812800</xdr:colOff>
      <xdr:row>78</xdr:row>
      <xdr:rowOff>101600</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118110</xdr:colOff>
      <xdr:row>87</xdr:row>
      <xdr:rowOff>7620</xdr:rowOff>
    </xdr:from>
    <xdr:to>
      <xdr:col>10</xdr:col>
      <xdr:colOff>800100</xdr:colOff>
      <xdr:row>101</xdr:row>
      <xdr:rowOff>82550</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139700</xdr:colOff>
      <xdr:row>3</xdr:row>
      <xdr:rowOff>184150</xdr:rowOff>
    </xdr:from>
    <xdr:to>
      <xdr:col>10</xdr:col>
      <xdr:colOff>809307</xdr:colOff>
      <xdr:row>13</xdr:row>
      <xdr:rowOff>231774</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xdr:col>
      <xdr:colOff>438150</xdr:colOff>
      <xdr:row>0</xdr:row>
      <xdr:rowOff>88900</xdr:rowOff>
    </xdr:from>
    <xdr:ext cx="2476500" cy="1441450"/>
    <xdr:pic>
      <xdr:nvPicPr>
        <xdr:cNvPr id="7" name="Picture 6">
          <a:extLst>
            <a:ext uri="{FF2B5EF4-FFF2-40B4-BE49-F238E27FC236}">
              <a16:creationId xmlns:a16="http://schemas.microsoft.com/office/drawing/2014/main" id="{00000000-0008-0000-0D00-000007000000}"/>
            </a:ext>
          </a:extLst>
        </xdr:cNvPr>
        <xdr:cNvPicPr>
          <a:picLocks noChangeAspect="1" noChangeArrowheads="1"/>
          <a:extLst/>
        </xdr:cNvPicPr>
      </xdr:nvPicPr>
      <xdr:blipFill>
        <a:blip xmlns:r="http://schemas.openxmlformats.org/officeDocument/2006/relationships" r:embed="rId6"/>
        <a:srcRect/>
        <a:stretch>
          <a:fillRect/>
        </a:stretch>
      </xdr:blipFill>
      <xdr:spPr bwMode="auto">
        <a:xfrm>
          <a:off x="10189324300" y="88900"/>
          <a:ext cx="2476500" cy="144145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oneCellAnchor>
  <xdr:twoCellAnchor>
    <xdr:from>
      <xdr:col>0</xdr:col>
      <xdr:colOff>127000</xdr:colOff>
      <xdr:row>0</xdr:row>
      <xdr:rowOff>76200</xdr:rowOff>
    </xdr:from>
    <xdr:to>
      <xdr:col>1</xdr:col>
      <xdr:colOff>575452</xdr:colOff>
      <xdr:row>0</xdr:row>
      <xdr:rowOff>259256</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00000000-0008-0000-0D00-000008000000}"/>
            </a:ext>
          </a:extLst>
        </xdr:cNvPr>
        <xdr:cNvSpPr/>
      </xdr:nvSpPr>
      <xdr:spPr>
        <a:xfrm>
          <a:off x="10196248198" y="76200"/>
          <a:ext cx="1013602"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654827</xdr:colOff>
      <xdr:row>0</xdr:row>
      <xdr:rowOff>76200</xdr:rowOff>
    </xdr:from>
    <xdr:to>
      <xdr:col>1</xdr:col>
      <xdr:colOff>1687547</xdr:colOff>
      <xdr:row>0</xdr:row>
      <xdr:rowOff>259256</xdr:rowOff>
    </xdr:to>
    <xdr:sp macro="" textlink="">
      <xdr:nvSpPr>
        <xdr:cNvPr id="9" name="Rounded Rectangle 8">
          <a:hlinkClick xmlns:r="http://schemas.openxmlformats.org/officeDocument/2006/relationships" r:id="rId8"/>
          <a:extLst>
            <a:ext uri="{FF2B5EF4-FFF2-40B4-BE49-F238E27FC236}">
              <a16:creationId xmlns:a16="http://schemas.microsoft.com/office/drawing/2014/main" id="{00000000-0008-0000-0D00-000009000000}"/>
            </a:ext>
          </a:extLst>
        </xdr:cNvPr>
        <xdr:cNvSpPr/>
      </xdr:nvSpPr>
      <xdr:spPr>
        <a:xfrm>
          <a:off x="10195136103" y="76200"/>
          <a:ext cx="1032720"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DIN Next LT Arabic Light" panose="020B0303020203050203" pitchFamily="34" charset="-78"/>
              <a:cs typeface="DIN Next LT Arabic Light" panose="020B0303020203050203" pitchFamily="34" charset="-78"/>
            </a:rPr>
            <a:t> 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1763747</xdr:colOff>
      <xdr:row>0</xdr:row>
      <xdr:rowOff>76200</xdr:rowOff>
    </xdr:from>
    <xdr:to>
      <xdr:col>3</xdr:col>
      <xdr:colOff>74340</xdr:colOff>
      <xdr:row>0</xdr:row>
      <xdr:rowOff>259256</xdr:rowOff>
    </xdr:to>
    <xdr:sp macro="" textlink="">
      <xdr:nvSpPr>
        <xdr:cNvPr id="10" name="Rounded Rectangle 9">
          <a:hlinkClick xmlns:r="http://schemas.openxmlformats.org/officeDocument/2006/relationships" r:id="rId9"/>
          <a:extLst>
            <a:ext uri="{FF2B5EF4-FFF2-40B4-BE49-F238E27FC236}">
              <a16:creationId xmlns:a16="http://schemas.microsoft.com/office/drawing/2014/main" id="{00000000-0008-0000-0D00-00000A000000}"/>
            </a:ext>
          </a:extLst>
        </xdr:cNvPr>
        <xdr:cNvSpPr/>
      </xdr:nvSpPr>
      <xdr:spPr>
        <a:xfrm>
          <a:off x="10194031510" y="76200"/>
          <a:ext cx="1028393"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146302</xdr:colOff>
      <xdr:row>0</xdr:row>
      <xdr:rowOff>76200</xdr:rowOff>
    </xdr:from>
    <xdr:to>
      <xdr:col>4</xdr:col>
      <xdr:colOff>549749</xdr:colOff>
      <xdr:row>0</xdr:row>
      <xdr:rowOff>259256</xdr:rowOff>
    </xdr:to>
    <xdr:sp macro="" textlink="">
      <xdr:nvSpPr>
        <xdr:cNvPr id="11" name="Rounded Rectangle 10">
          <a:hlinkClick xmlns:r="http://schemas.openxmlformats.org/officeDocument/2006/relationships" r:id="rId10"/>
          <a:extLst>
            <a:ext uri="{FF2B5EF4-FFF2-40B4-BE49-F238E27FC236}">
              <a16:creationId xmlns:a16="http://schemas.microsoft.com/office/drawing/2014/main" id="{00000000-0008-0000-0D00-00000B000000}"/>
            </a:ext>
          </a:extLst>
        </xdr:cNvPr>
        <xdr:cNvSpPr/>
      </xdr:nvSpPr>
      <xdr:spPr>
        <a:xfrm>
          <a:off x="10192933801" y="76200"/>
          <a:ext cx="1025747" cy="183056"/>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266700</xdr:colOff>
      <xdr:row>1</xdr:row>
      <xdr:rowOff>1257300</xdr:rowOff>
    </xdr:from>
    <xdr:to>
      <xdr:col>11</xdr:col>
      <xdr:colOff>386800</xdr:colOff>
      <xdr:row>1</xdr:row>
      <xdr:rowOff>1624500</xdr:rowOff>
    </xdr:to>
    <xdr:sp macro="" textlink="">
      <xdr:nvSpPr>
        <xdr:cNvPr id="12" name="Rounded Rectangle 11">
          <a:extLst>
            <a:ext uri="{FF2B5EF4-FFF2-40B4-BE49-F238E27FC236}">
              <a16:creationId xmlns:a16="http://schemas.microsoft.com/office/drawing/2014/main" id="{00000000-0008-0000-0D00-00000C000000}"/>
            </a:ext>
          </a:extLst>
        </xdr:cNvPr>
        <xdr:cNvSpPr/>
      </xdr:nvSpPr>
      <xdr:spPr>
        <a:xfrm>
          <a:off x="10188531100" y="1581150"/>
          <a:ext cx="8591000"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400" b="1"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a:t>
          </a:r>
          <a:r>
            <a:rPr lang="ar-SA" sz="1400" b="1" kern="1200" baseline="0">
              <a:solidFill>
                <a:schemeClr val="lt1"/>
              </a:solidFill>
              <a:effectLst/>
              <a:latin typeface="DIN NEXT™ ARABIC REGULAR" panose="020B0503020203050203" pitchFamily="34" charset="-78"/>
              <a:ea typeface="+mn-ea"/>
              <a:cs typeface="DIN NEXT™ ARABIC REGULAR" panose="020B0503020203050203" pitchFamily="34" charset="-78"/>
            </a:rPr>
            <a:t> التطبيق والالتزام بضوابط الأمن السيبراني للأنظمة الحساسة </a:t>
          </a:r>
          <a:r>
            <a:rPr lang="en-US" sz="1400" b="1" kern="1200" baseline="0">
              <a:solidFill>
                <a:schemeClr val="lt1"/>
              </a:solidFill>
              <a:effectLst/>
              <a:latin typeface="DIN NEXT™ ARABIC REGULAR" panose="020B0503020203050203" pitchFamily="34" charset="-78"/>
              <a:ea typeface="+mn-ea"/>
              <a:cs typeface="DIN NEXT™ ARABIC REGULAR" panose="020B0503020203050203" pitchFamily="34" charset="-78"/>
            </a:rPr>
            <a:t>(CSCC - 1 : 2019)</a:t>
          </a:r>
          <a:endParaRPr lang="en-US" sz="1200" b="1">
            <a:effectLst/>
            <a:latin typeface="DIN NEXT™ ARABIC REGULAR" panose="020B0503020203050203" pitchFamily="34" charset="-78"/>
            <a:cs typeface="DIN NEXT™ ARABIC REGULAR" panose="020B0503020203050203" pitchFamily="34" charset="-7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129540</xdr:colOff>
      <xdr:row>42</xdr:row>
      <xdr:rowOff>12700</xdr:rowOff>
    </xdr:from>
    <xdr:to>
      <xdr:col>10</xdr:col>
      <xdr:colOff>806450</xdr:colOff>
      <xdr:row>56</xdr:row>
      <xdr:rowOff>120650</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127000</xdr:colOff>
      <xdr:row>65</xdr:row>
      <xdr:rowOff>13970</xdr:rowOff>
    </xdr:from>
    <xdr:to>
      <xdr:col>10</xdr:col>
      <xdr:colOff>812800</xdr:colOff>
      <xdr:row>79</xdr:row>
      <xdr:rowOff>101600</xdr:rowOff>
    </xdr:to>
    <xdr:graphicFrame macro="">
      <xdr:nvGraphicFramePr>
        <xdr:cNvPr id="4" name="Chart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118110</xdr:colOff>
      <xdr:row>88</xdr:row>
      <xdr:rowOff>7620</xdr:rowOff>
    </xdr:from>
    <xdr:to>
      <xdr:col>10</xdr:col>
      <xdr:colOff>800100</xdr:colOff>
      <xdr:row>102</xdr:row>
      <xdr:rowOff>82550</xdr:rowOff>
    </xdr:to>
    <xdr:graphicFrame macro="">
      <xdr:nvGraphicFramePr>
        <xdr:cNvPr id="5" name="Chart 4">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129540</xdr:colOff>
      <xdr:row>110</xdr:row>
      <xdr:rowOff>175260</xdr:rowOff>
    </xdr:from>
    <xdr:to>
      <xdr:col>10</xdr:col>
      <xdr:colOff>819150</xdr:colOff>
      <xdr:row>125</xdr:row>
      <xdr:rowOff>107950</xdr:rowOff>
    </xdr:to>
    <xdr:graphicFrame macro="">
      <xdr:nvGraphicFramePr>
        <xdr:cNvPr id="6" name="Chart 5">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oneCellAnchor>
        <xdr:from>
          <xdr:col>6</xdr:col>
          <xdr:colOff>438150</xdr:colOff>
          <xdr:row>0</xdr:row>
          <xdr:rowOff>88900</xdr:rowOff>
        </xdr:from>
        <xdr:ext cx="2476500" cy="1441450"/>
        <xdr:pic>
          <xdr:nvPicPr>
            <xdr:cNvPr id="8" name="Picture 7">
              <a:extLst>
                <a:ext uri="{FF2B5EF4-FFF2-40B4-BE49-F238E27FC236}">
                  <a16:creationId xmlns:a16="http://schemas.microsoft.com/office/drawing/2014/main" id="{00000000-0008-0000-1500-000008000000}"/>
                </a:ext>
              </a:extLst>
            </xdr:cNvPr>
            <xdr:cNvPicPr>
              <a:picLocks noChangeAspect="1" noChangeArrowheads="1"/>
              <a:extLst>
                <a:ext uri="{84589F7E-364E-4C9E-8A38-B11213B215E9}">
                  <a14:cameraTool cellRange="'شعار الجهة'!$E$7:$G$9" spid="_x0000_s139443"/>
                </a:ext>
              </a:extLst>
            </xdr:cNvPicPr>
          </xdr:nvPicPr>
          <xdr:blipFill>
            <a:blip xmlns:r="http://schemas.openxmlformats.org/officeDocument/2006/relationships" r:embed="rId5"/>
            <a:srcRect/>
            <a:stretch>
              <a:fillRect/>
            </a:stretch>
          </xdr:blipFill>
          <xdr:spPr bwMode="auto">
            <a:xfrm>
              <a:off x="10189114750" y="88900"/>
              <a:ext cx="2476500" cy="14414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0</xdr:col>
      <xdr:colOff>206460</xdr:colOff>
      <xdr:row>1</xdr:row>
      <xdr:rowOff>1257300</xdr:rowOff>
    </xdr:from>
    <xdr:to>
      <xdr:col>11</xdr:col>
      <xdr:colOff>469350</xdr:colOff>
      <xdr:row>1</xdr:row>
      <xdr:rowOff>1624500</xdr:rowOff>
    </xdr:to>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10292417100" y="1581150"/>
          <a:ext cx="8778240" cy="36720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kern="1200">
              <a:solidFill>
                <a:schemeClr val="lt1"/>
              </a:solidFill>
              <a:effectLst/>
              <a:latin typeface="DIN NEXT™ ARABIC REGULAR" panose="020B0503020203050203" pitchFamily="34" charset="-78"/>
              <a:ea typeface="+mn-ea"/>
              <a:cs typeface="DIN NEXT™ ARABIC REGULAR" panose="020B0503020203050203" pitchFamily="34" charset="-78"/>
            </a:rPr>
            <a:t>ملخص نتائج تقييم مستوى</a:t>
          </a:r>
          <a:r>
            <a:rPr lang="ar-SA" sz="1600" kern="1200" baseline="0">
              <a:solidFill>
                <a:schemeClr val="lt1"/>
              </a:solidFill>
              <a:effectLst/>
              <a:latin typeface="DIN NEXT™ ARABIC REGULAR" panose="020B0503020203050203" pitchFamily="34" charset="-78"/>
              <a:ea typeface="+mn-ea"/>
              <a:cs typeface="DIN NEXT™ ARABIC REGULAR" panose="020B0503020203050203" pitchFamily="34" charset="-78"/>
            </a:rPr>
            <a:t> التطبيق والالتزام بضوابط الأمن السيبراني للأنظمة الحساسة </a:t>
          </a:r>
          <a:r>
            <a:rPr lang="en-US" sz="1600" kern="1200" baseline="0">
              <a:solidFill>
                <a:schemeClr val="lt1"/>
              </a:solidFill>
              <a:effectLst/>
              <a:latin typeface="DIN NEXT™ ARABIC REGULAR" panose="020B0503020203050203" pitchFamily="34" charset="-78"/>
              <a:ea typeface="+mn-ea"/>
              <a:cs typeface="DIN NEXT™ ARABIC REGULAR" panose="020B0503020203050203" pitchFamily="34" charset="-78"/>
            </a:rPr>
            <a:t>(CSCC - 1 : 2019)</a:t>
          </a:r>
          <a:endParaRPr lang="en-US" sz="1400">
            <a:effectLst/>
            <a:latin typeface="DIN NEXT™ ARABIC REGULAR" panose="020B0503020203050203" pitchFamily="34" charset="-78"/>
            <a:cs typeface="DIN NEXT™ ARABIC REGULAR" panose="020B0503020203050203" pitchFamily="34" charset="-78"/>
          </a:endParaRPr>
        </a:p>
      </xdr:txBody>
    </xdr:sp>
    <xdr:clientData/>
  </xdr:twoCellAnchor>
  <xdr:twoCellAnchor>
    <xdr:from>
      <xdr:col>0</xdr:col>
      <xdr:colOff>88900</xdr:colOff>
      <xdr:row>0</xdr:row>
      <xdr:rowOff>82550</xdr:rowOff>
    </xdr:from>
    <xdr:to>
      <xdr:col>1</xdr:col>
      <xdr:colOff>621030</xdr:colOff>
      <xdr:row>0</xdr:row>
      <xdr:rowOff>267194</xdr:rowOff>
    </xdr:to>
    <xdr:sp macro="" textlink="">
      <xdr:nvSpPr>
        <xdr:cNvPr id="14" name="Rounded Rectangle 13">
          <a:hlinkClick xmlns:r="http://schemas.openxmlformats.org/officeDocument/2006/relationships" r:id="rId6"/>
          <a:extLst>
            <a:ext uri="{FF2B5EF4-FFF2-40B4-BE49-F238E27FC236}">
              <a16:creationId xmlns:a16="http://schemas.microsoft.com/office/drawing/2014/main" id="{00000000-0008-0000-1500-00000E000000}"/>
            </a:ext>
          </a:extLst>
        </xdr:cNvPr>
        <xdr:cNvSpPr/>
      </xdr:nvSpPr>
      <xdr:spPr>
        <a:xfrm>
          <a:off x="10196202620"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655953</xdr:colOff>
      <xdr:row>0</xdr:row>
      <xdr:rowOff>82550</xdr:rowOff>
    </xdr:from>
    <xdr:to>
      <xdr:col>1</xdr:col>
      <xdr:colOff>1753233</xdr:colOff>
      <xdr:row>0</xdr:row>
      <xdr:rowOff>267194</xdr:rowOff>
    </xdr:to>
    <xdr:sp macro="" textlink="">
      <xdr:nvSpPr>
        <xdr:cNvPr id="15" name="Rounded Rectangle 14">
          <a:hlinkClick xmlns:r="http://schemas.openxmlformats.org/officeDocument/2006/relationships" r:id="rId7"/>
          <a:extLst>
            <a:ext uri="{FF2B5EF4-FFF2-40B4-BE49-F238E27FC236}">
              <a16:creationId xmlns:a16="http://schemas.microsoft.com/office/drawing/2014/main" id="{00000000-0008-0000-1500-00000F000000}"/>
            </a:ext>
          </a:extLst>
        </xdr:cNvPr>
        <xdr:cNvSpPr/>
      </xdr:nvSpPr>
      <xdr:spPr>
        <a:xfrm>
          <a:off x="10195070417"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قائمة</a:t>
          </a:r>
          <a:r>
            <a:rPr lang="ar-SA" sz="1100" baseline="0">
              <a:latin typeface="Times New Roman" panose="02020603050405020304" pitchFamily="18" charset="0"/>
              <a:cs typeface="Times New Roman" panose="02020603050405020304" pitchFamily="18" charset="0"/>
            </a:rPr>
            <a:t> </a:t>
          </a:r>
          <a:r>
            <a:rPr lang="ar-SA" sz="1100" baseline="0">
              <a:latin typeface="DIN Next LT Arabic Light" panose="020B0303020203050203" pitchFamily="34" charset="-78"/>
              <a:cs typeface="DIN Next LT Arabic Light" panose="020B0303020203050203" pitchFamily="34" charset="-78"/>
            </a:rPr>
            <a:t>المحتويات</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1790709</xdr:colOff>
      <xdr:row>0</xdr:row>
      <xdr:rowOff>82550</xdr:rowOff>
    </xdr:from>
    <xdr:to>
      <xdr:col>3</xdr:col>
      <xdr:colOff>170189</xdr:colOff>
      <xdr:row>0</xdr:row>
      <xdr:rowOff>267194</xdr:rowOff>
    </xdr:to>
    <xdr:sp macro="" textlink="">
      <xdr:nvSpPr>
        <xdr:cNvPr id="16" name="Rounded Rectangle 15">
          <a:hlinkClick xmlns:r="http://schemas.openxmlformats.org/officeDocument/2006/relationships" r:id="rId8"/>
          <a:extLst>
            <a:ext uri="{FF2B5EF4-FFF2-40B4-BE49-F238E27FC236}">
              <a16:creationId xmlns:a16="http://schemas.microsoft.com/office/drawing/2014/main" id="{00000000-0008-0000-1500-000010000000}"/>
            </a:ext>
          </a:extLst>
        </xdr:cNvPr>
        <xdr:cNvSpPr/>
      </xdr:nvSpPr>
      <xdr:spPr>
        <a:xfrm>
          <a:off x="10193935661" y="8255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السابق</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208718</xdr:colOff>
      <xdr:row>0</xdr:row>
      <xdr:rowOff>76200</xdr:rowOff>
    </xdr:from>
    <xdr:to>
      <xdr:col>5</xdr:col>
      <xdr:colOff>61398</xdr:colOff>
      <xdr:row>0</xdr:row>
      <xdr:rowOff>260844</xdr:rowOff>
    </xdr:to>
    <xdr:sp macro="" textlink="">
      <xdr:nvSpPr>
        <xdr:cNvPr id="17" name="Rounded Rectangle 16">
          <a:hlinkClick xmlns:r="http://schemas.openxmlformats.org/officeDocument/2006/relationships" r:id="rId9"/>
          <a:extLst>
            <a:ext uri="{FF2B5EF4-FFF2-40B4-BE49-F238E27FC236}">
              <a16:creationId xmlns:a16="http://schemas.microsoft.com/office/drawing/2014/main" id="{00000000-0008-0000-1500-000011000000}"/>
            </a:ext>
          </a:extLst>
        </xdr:cNvPr>
        <xdr:cNvSpPr/>
      </xdr:nvSpPr>
      <xdr:spPr>
        <a:xfrm>
          <a:off x="10192799852" y="76200"/>
          <a:ext cx="1097280" cy="18464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التالي</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133350</xdr:colOff>
      <xdr:row>3</xdr:row>
      <xdr:rowOff>184150</xdr:rowOff>
    </xdr:from>
    <xdr:to>
      <xdr:col>10</xdr:col>
      <xdr:colOff>822960</xdr:colOff>
      <xdr:row>14</xdr:row>
      <xdr:rowOff>186690</xdr:rowOff>
    </xdr:to>
    <xdr:graphicFrame macro="">
      <xdr:nvGraphicFramePr>
        <xdr:cNvPr id="28" name="Chart 27">
          <a:extLst>
            <a:ext uri="{FF2B5EF4-FFF2-40B4-BE49-F238E27FC236}">
              <a16:creationId xmlns:a16="http://schemas.microsoft.com/office/drawing/2014/main" id="{00000000-0008-0000-1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165100</xdr:colOff>
      <xdr:row>19</xdr:row>
      <xdr:rowOff>12700</xdr:rowOff>
    </xdr:from>
    <xdr:to>
      <xdr:col>11</xdr:col>
      <xdr:colOff>16510</xdr:colOff>
      <xdr:row>33</xdr:row>
      <xdr:rowOff>123190</xdr:rowOff>
    </xdr:to>
    <xdr:graphicFrame macro="">
      <xdr:nvGraphicFramePr>
        <xdr:cNvPr id="29" name="Chart 28">
          <a:extLst>
            <a:ext uri="{FF2B5EF4-FFF2-40B4-BE49-F238E27FC236}">
              <a16:creationId xmlns:a16="http://schemas.microsoft.com/office/drawing/2014/main" id="{00000000-0008-0000-1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292524</xdr:colOff>
      <xdr:row>5</xdr:row>
      <xdr:rowOff>127000</xdr:rowOff>
    </xdr:from>
    <xdr:to>
      <xdr:col>14</xdr:col>
      <xdr:colOff>444924</xdr:colOff>
      <xdr:row>6</xdr:row>
      <xdr:rowOff>172605</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9978707076" y="1047750"/>
          <a:ext cx="6858000" cy="229755"/>
        </a:xfrm>
        <a:prstGeom prst="roundRect">
          <a:avLst/>
        </a:prstGeom>
        <a:gradFill>
          <a:gsLst>
            <a:gs pos="46000">
              <a:srgbClr val="1CA8CA"/>
            </a:gs>
            <a:gs pos="100000">
              <a:srgbClr val="37A0A3">
                <a:alpha val="86000"/>
              </a:srgbClr>
            </a:gs>
            <a:gs pos="0">
              <a:srgbClr val="00B0F0"/>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rtl="1"/>
          <a:endParaRPr lang="en-US" sz="1800">
            <a:solidFill>
              <a:schemeClr val="lt1"/>
            </a:solidFill>
            <a:latin typeface="+mj-lt"/>
            <a:ea typeface="+mn-ea"/>
            <a:cs typeface="+mj-cs"/>
          </a:endParaRPr>
        </a:p>
      </xdr:txBody>
    </xdr:sp>
    <xdr:clientData/>
  </xdr:twoCellAnchor>
  <xdr:twoCellAnchor>
    <xdr:from>
      <xdr:col>0</xdr:col>
      <xdr:colOff>101600</xdr:colOff>
      <xdr:row>5</xdr:row>
      <xdr:rowOff>127000</xdr:rowOff>
    </xdr:from>
    <xdr:to>
      <xdr:col>3</xdr:col>
      <xdr:colOff>219896</xdr:colOff>
      <xdr:row>6</xdr:row>
      <xdr:rowOff>170530</xdr:rowOff>
    </xdr:to>
    <xdr:sp macro="" textlink="">
      <xdr:nvSpPr>
        <xdr:cNvPr id="3" name="Rounded Rectangle 2">
          <a:extLst>
            <a:ext uri="{FF2B5EF4-FFF2-40B4-BE49-F238E27FC236}">
              <a16:creationId xmlns:a16="http://schemas.microsoft.com/office/drawing/2014/main" id="{00000000-0008-0000-1600-000003000000}"/>
            </a:ext>
          </a:extLst>
        </xdr:cNvPr>
        <xdr:cNvSpPr/>
      </xdr:nvSpPr>
      <xdr:spPr>
        <a:xfrm>
          <a:off x="9985637704" y="1047750"/>
          <a:ext cx="1947096" cy="227680"/>
        </a:xfrm>
        <a:prstGeom prst="roundRect">
          <a:avLst/>
        </a:prstGeom>
        <a:solidFill>
          <a:srgbClr val="E3004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mj-lt"/>
              <a:cs typeface="+mj-cs"/>
            </a:rPr>
            <a:t>التصنيف: محضور - </a:t>
          </a:r>
          <a:r>
            <a:rPr lang="en-US" sz="1100">
              <a:latin typeface="+mj-lt"/>
              <a:cs typeface="+mj-cs"/>
            </a:rPr>
            <a:t>Restricted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vmlDrawing" Target="../drawings/vmlDrawing12.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vmlDrawing" Target="../drawings/vmlDrawing16.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vmlDrawing" Target="../drawings/vmlDrawing18.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vmlDrawing" Target="../drawings/vmlDrawing20.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vmlDrawing" Target="../drawings/vmlDrawing22.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vmlDrawing" Target="../drawings/vmlDrawing24.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vmlDrawing" Target="../drawings/vmlDrawing26.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vmlDrawing" Target="../drawings/vmlDrawing28.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vmlDrawing" Target="../drawings/vmlDrawing31.v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6"/>
  <sheetViews>
    <sheetView showGridLines="0" showRowColHeaders="0" rightToLeft="1" tabSelected="1" zoomScaleNormal="100" zoomScaleSheetLayoutView="100" workbookViewId="0"/>
  </sheetViews>
  <sheetFormatPr defaultColWidth="8.85546875" defaultRowHeight="15" x14ac:dyDescent="0.25"/>
  <cols>
    <col min="1" max="2" width="8.85546875" style="6"/>
    <col min="3" max="3" width="18.42578125" style="6" customWidth="1"/>
    <col min="4" max="4" width="8.85546875" style="6" customWidth="1"/>
    <col min="5" max="5" width="8.140625" style="6" customWidth="1"/>
    <col min="6" max="6" width="15.85546875" style="6" customWidth="1"/>
    <col min="7" max="7" width="15.140625" style="6" customWidth="1"/>
    <col min="8" max="8" width="9.85546875" style="6" customWidth="1"/>
    <col min="9" max="9" width="15.85546875" style="6" customWidth="1"/>
    <col min="10" max="16384" width="8.85546875" style="6"/>
  </cols>
  <sheetData>
    <row r="1" spans="1:13" ht="21" customHeight="1" x14ac:dyDescent="0.25">
      <c r="A1" s="20"/>
      <c r="B1" s="21"/>
      <c r="C1" s="21"/>
      <c r="D1" s="21"/>
      <c r="E1" s="21"/>
      <c r="F1" s="21"/>
      <c r="G1" s="21"/>
      <c r="H1" s="21"/>
      <c r="I1" s="21"/>
      <c r="J1" s="21"/>
      <c r="K1" s="21"/>
      <c r="L1" s="21"/>
      <c r="M1" s="22"/>
    </row>
    <row r="2" spans="1:13" x14ac:dyDescent="0.25">
      <c r="A2" s="23"/>
      <c r="B2" s="7"/>
      <c r="C2" s="7"/>
      <c r="D2" s="7"/>
      <c r="E2" s="7"/>
      <c r="F2" s="7"/>
      <c r="G2" s="7"/>
      <c r="H2" s="7"/>
      <c r="I2" s="7"/>
      <c r="J2" s="7"/>
      <c r="K2" s="7"/>
      <c r="L2" s="7"/>
      <c r="M2" s="24"/>
    </row>
    <row r="3" spans="1:13" x14ac:dyDescent="0.25">
      <c r="A3" s="23"/>
      <c r="B3" s="7"/>
      <c r="C3" s="7"/>
      <c r="D3" s="7"/>
      <c r="E3" s="7"/>
      <c r="F3" s="7"/>
      <c r="G3" s="7"/>
      <c r="H3" s="7"/>
      <c r="I3" s="7"/>
      <c r="J3" s="7"/>
      <c r="K3" s="7"/>
      <c r="L3" s="7"/>
      <c r="M3" s="24"/>
    </row>
    <row r="4" spans="1:13" x14ac:dyDescent="0.25">
      <c r="A4" s="23"/>
      <c r="B4" s="7"/>
      <c r="C4" s="7"/>
      <c r="D4" s="7"/>
      <c r="E4" s="7"/>
      <c r="F4" s="7"/>
      <c r="G4" s="7"/>
      <c r="H4" s="7"/>
      <c r="I4" s="7"/>
      <c r="J4" s="7"/>
      <c r="K4" s="7"/>
      <c r="L4" s="7"/>
      <c r="M4" s="24"/>
    </row>
    <row r="5" spans="1:13" ht="126.6" customHeight="1" x14ac:dyDescent="0.25">
      <c r="A5" s="23"/>
      <c r="B5" s="7"/>
      <c r="C5" s="8"/>
      <c r="D5" s="8"/>
      <c r="E5" s="9"/>
      <c r="F5" s="7"/>
      <c r="G5" s="7"/>
      <c r="H5" s="7"/>
      <c r="I5" s="7"/>
      <c r="J5" s="7"/>
      <c r="K5" s="7"/>
      <c r="L5" s="7"/>
      <c r="M5" s="24"/>
    </row>
    <row r="6" spans="1:13" ht="56.45" customHeight="1" x14ac:dyDescent="0.65">
      <c r="A6" s="23"/>
      <c r="B6" s="7"/>
      <c r="C6" s="9"/>
      <c r="D6" s="241" t="s">
        <v>127</v>
      </c>
      <c r="E6" s="241"/>
      <c r="F6" s="241"/>
      <c r="G6" s="241"/>
      <c r="H6" s="241"/>
      <c r="I6" s="241"/>
      <c r="J6" s="33"/>
      <c r="K6" s="33"/>
      <c r="L6" s="7"/>
      <c r="M6" s="24"/>
    </row>
    <row r="7" spans="1:13" ht="39.950000000000003" customHeight="1" x14ac:dyDescent="0.25">
      <c r="A7" s="23"/>
      <c r="B7" s="7"/>
      <c r="C7" s="9"/>
      <c r="D7" s="242" t="s">
        <v>128</v>
      </c>
      <c r="E7" s="242"/>
      <c r="F7" s="242"/>
      <c r="G7" s="242"/>
      <c r="H7" s="242"/>
      <c r="I7" s="242"/>
      <c r="J7" s="242"/>
      <c r="K7" s="242"/>
      <c r="L7" s="7"/>
      <c r="M7" s="24"/>
    </row>
    <row r="8" spans="1:13" ht="15.95" customHeight="1" x14ac:dyDescent="0.35">
      <c r="A8" s="23"/>
      <c r="B8" s="7"/>
      <c r="C8" s="9"/>
      <c r="D8" s="9"/>
      <c r="E8" s="11"/>
      <c r="F8" s="11"/>
      <c r="G8" s="11"/>
      <c r="H8" s="11"/>
      <c r="I8" s="11"/>
      <c r="J8" s="11"/>
      <c r="K8" s="10"/>
      <c r="L8" s="7"/>
      <c r="M8" s="24"/>
    </row>
    <row r="9" spans="1:13" ht="30.6" customHeight="1" x14ac:dyDescent="0.25">
      <c r="A9" s="23"/>
      <c r="B9" s="7"/>
      <c r="C9" s="12"/>
      <c r="D9" s="148" t="s">
        <v>5</v>
      </c>
      <c r="E9" s="147"/>
      <c r="F9" s="82"/>
      <c r="G9" s="148" t="s">
        <v>6</v>
      </c>
      <c r="H9" s="119"/>
      <c r="I9" s="83"/>
      <c r="J9" s="7"/>
      <c r="K9" s="7"/>
      <c r="L9" s="7"/>
      <c r="M9" s="24"/>
    </row>
    <row r="10" spans="1:13" ht="33" customHeight="1" x14ac:dyDescent="0.25">
      <c r="A10" s="23"/>
      <c r="B10" s="7"/>
      <c r="C10" s="12"/>
      <c r="D10" s="148" t="s">
        <v>344</v>
      </c>
      <c r="E10" s="233" t="str">
        <f>IF('معلومات أساسية عن الأنظمة'!C8 = "","متاح","مقيّد - معلومات حساسة")</f>
        <v>متاح</v>
      </c>
      <c r="F10" s="14"/>
      <c r="G10" s="148" t="s">
        <v>345</v>
      </c>
      <c r="H10" s="233" t="str">
        <f>IF('معلومات أساسية عن الأنظمة'!C8 = "","أبيض","برتقالي")</f>
        <v>أبيض</v>
      </c>
      <c r="I10" s="16"/>
      <c r="J10" s="16"/>
      <c r="K10" s="16"/>
      <c r="L10" s="7"/>
      <c r="M10" s="24"/>
    </row>
    <row r="11" spans="1:13" ht="33" customHeight="1" x14ac:dyDescent="0.25">
      <c r="A11" s="23"/>
      <c r="B11" s="7"/>
      <c r="C11" s="12"/>
      <c r="D11" s="12"/>
      <c r="E11" s="13"/>
      <c r="F11" s="14"/>
      <c r="G11" s="15"/>
      <c r="H11" s="15"/>
      <c r="I11" s="16"/>
      <c r="J11" s="16"/>
      <c r="K11" s="16"/>
      <c r="L11" s="7"/>
      <c r="M11" s="24"/>
    </row>
    <row r="12" spans="1:13" x14ac:dyDescent="0.25">
      <c r="A12" s="23"/>
      <c r="B12" s="7"/>
      <c r="C12" s="12"/>
      <c r="D12" s="12"/>
      <c r="E12" s="17"/>
      <c r="F12" s="18"/>
      <c r="G12" s="19"/>
      <c r="H12" s="19"/>
      <c r="I12" s="19"/>
      <c r="J12" s="19"/>
      <c r="K12" s="19"/>
      <c r="L12" s="7"/>
      <c r="M12" s="24"/>
    </row>
    <row r="13" spans="1:13" ht="14.45" customHeight="1" x14ac:dyDescent="0.25">
      <c r="A13" s="23"/>
      <c r="B13" s="7"/>
      <c r="C13" s="7"/>
      <c r="D13" s="7"/>
      <c r="E13" s="7"/>
      <c r="F13" s="7"/>
      <c r="G13" s="7"/>
      <c r="H13" s="7"/>
      <c r="I13" s="7"/>
      <c r="J13" s="7"/>
      <c r="K13" s="7"/>
      <c r="L13" s="7"/>
      <c r="M13" s="24"/>
    </row>
    <row r="14" spans="1:13" ht="14.45" customHeight="1" x14ac:dyDescent="0.25">
      <c r="A14" s="23"/>
      <c r="B14" s="7"/>
      <c r="C14" s="7"/>
      <c r="D14" s="7"/>
      <c r="E14" s="7"/>
      <c r="F14" s="7"/>
      <c r="G14" s="7"/>
      <c r="H14" s="7"/>
      <c r="I14" s="7"/>
      <c r="J14" s="7"/>
      <c r="K14" s="7"/>
      <c r="L14" s="7"/>
      <c r="M14" s="24"/>
    </row>
    <row r="15" spans="1:13" ht="14.45" customHeight="1" x14ac:dyDescent="0.25">
      <c r="A15" s="23"/>
      <c r="B15" s="7"/>
      <c r="C15" s="7"/>
      <c r="D15" s="7"/>
      <c r="E15" s="7"/>
      <c r="F15" s="7"/>
      <c r="G15" s="7"/>
      <c r="H15" s="7"/>
      <c r="I15" s="7"/>
      <c r="J15" s="7"/>
      <c r="K15" s="7"/>
      <c r="L15" s="7"/>
      <c r="M15" s="24"/>
    </row>
    <row r="16" spans="1:13" ht="26.1" customHeight="1" x14ac:dyDescent="0.25">
      <c r="A16" s="25"/>
      <c r="B16" s="26"/>
      <c r="C16" s="26"/>
      <c r="D16" s="26"/>
      <c r="E16" s="26"/>
      <c r="F16" s="26"/>
      <c r="G16" s="26"/>
      <c r="H16" s="26"/>
      <c r="I16" s="26"/>
      <c r="J16" s="26"/>
      <c r="K16" s="26"/>
      <c r="L16" s="26"/>
      <c r="M16" s="27"/>
    </row>
  </sheetData>
  <sheetProtection password="D7AE" sheet="1" objects="1" scenarios="1"/>
  <mergeCells count="2">
    <mergeCell ref="D6:I6"/>
    <mergeCell ref="D7:K7"/>
  </mergeCells>
  <printOptions horizontalCentered="1" verticalCentered="1"/>
  <pageMargins left="0.7" right="0.7" top="0.75" bottom="0.75" header="0.3" footer="0.3"/>
  <pageSetup paperSize="9" orientation="landscape" r:id="rId1"/>
  <headerFooter>
    <oddFooter>&amp;R&amp;1#&amp;"Courier New"&amp;10&amp;K317100متاح</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5"/>
  <sheetViews>
    <sheetView showGridLines="0" showRowColHeaders="0" rightToLeft="1" zoomScaleNormal="100" zoomScaleSheetLayoutView="100" workbookViewId="0"/>
  </sheetViews>
  <sheetFormatPr defaultColWidth="8.85546875" defaultRowHeight="15" x14ac:dyDescent="0.25"/>
  <cols>
    <col min="1" max="1" width="8.85546875" style="6"/>
    <col min="2" max="2" width="3.140625" style="6" customWidth="1"/>
    <col min="3" max="3" width="21.140625" style="6" customWidth="1"/>
    <col min="4" max="5" width="8.85546875" style="6"/>
    <col min="6" max="6" width="23.42578125" style="6" customWidth="1"/>
    <col min="7" max="7" width="8.85546875" style="6"/>
    <col min="8" max="8" width="13.42578125" style="6" customWidth="1"/>
    <col min="9" max="9" width="8.85546875" style="6"/>
    <col min="10" max="10" width="3.140625" style="6" customWidth="1"/>
    <col min="11" max="16384" width="8.85546875" style="6"/>
  </cols>
  <sheetData>
    <row r="1" spans="1:12" ht="21" customHeight="1" x14ac:dyDescent="0.25">
      <c r="A1" s="28"/>
      <c r="B1" s="29"/>
      <c r="C1" s="29"/>
      <c r="D1" s="29"/>
      <c r="E1" s="29"/>
      <c r="F1" s="29"/>
      <c r="G1" s="29"/>
      <c r="H1" s="29"/>
      <c r="I1" s="29"/>
      <c r="J1" s="29"/>
      <c r="K1" s="30"/>
    </row>
    <row r="2" spans="1:12" x14ac:dyDescent="0.25">
      <c r="A2" s="31"/>
      <c r="B2" s="7"/>
      <c r="C2" s="7"/>
      <c r="D2" s="7"/>
      <c r="E2" s="7"/>
      <c r="F2" s="7"/>
      <c r="G2" s="7"/>
      <c r="H2" s="7"/>
      <c r="I2" s="7"/>
      <c r="J2" s="7"/>
      <c r="K2" s="32"/>
    </row>
    <row r="3" spans="1:12" x14ac:dyDescent="0.25">
      <c r="A3" s="31"/>
      <c r="B3" s="7"/>
      <c r="C3" s="7"/>
      <c r="D3" s="7"/>
      <c r="E3" s="7"/>
      <c r="F3" s="7"/>
      <c r="G3" s="7"/>
      <c r="H3" s="7"/>
      <c r="I3" s="7"/>
      <c r="J3" s="7"/>
      <c r="K3" s="32"/>
    </row>
    <row r="4" spans="1:12" ht="18.95" customHeight="1" x14ac:dyDescent="0.45">
      <c r="A4" s="31"/>
      <c r="B4" s="249"/>
      <c r="C4" s="249"/>
      <c r="D4" s="249"/>
      <c r="E4" s="249"/>
      <c r="F4" s="249"/>
      <c r="G4" s="249"/>
      <c r="H4" s="249"/>
      <c r="I4" s="249"/>
      <c r="J4" s="249"/>
      <c r="K4" s="32"/>
    </row>
    <row r="5" spans="1:12" ht="38.1" customHeight="1" x14ac:dyDescent="0.25">
      <c r="A5" s="31"/>
      <c r="B5" s="7"/>
      <c r="C5" s="8"/>
      <c r="D5" s="9"/>
      <c r="E5" s="7"/>
      <c r="F5" s="7"/>
      <c r="G5" s="7"/>
      <c r="H5" s="7"/>
      <c r="I5" s="7"/>
      <c r="J5" s="7"/>
      <c r="K5" s="7"/>
      <c r="L5" s="149"/>
    </row>
    <row r="6" spans="1:12" s="2" customFormat="1" ht="21" x14ac:dyDescent="0.45">
      <c r="A6" s="107"/>
      <c r="B6" s="250" t="s">
        <v>39</v>
      </c>
      <c r="C6" s="250"/>
      <c r="D6" s="250"/>
      <c r="E6" s="250"/>
      <c r="F6" s="250"/>
      <c r="G6" s="250"/>
      <c r="H6" s="250"/>
      <c r="I6" s="250"/>
      <c r="J6" s="250"/>
      <c r="K6" s="84"/>
    </row>
    <row r="7" spans="1:12" s="2" customFormat="1" ht="21" customHeight="1" x14ac:dyDescent="0.45">
      <c r="A7" s="107"/>
      <c r="B7" s="250" t="s">
        <v>377</v>
      </c>
      <c r="C7" s="250"/>
      <c r="D7" s="250"/>
      <c r="E7" s="250"/>
      <c r="F7" s="250"/>
      <c r="G7" s="250"/>
      <c r="H7" s="250"/>
      <c r="I7" s="250"/>
      <c r="J7" s="250"/>
      <c r="K7" s="84"/>
    </row>
    <row r="8" spans="1:12" s="2" customFormat="1" ht="21" customHeight="1" x14ac:dyDescent="0.45">
      <c r="A8" s="107"/>
      <c r="B8" s="251" t="s">
        <v>22</v>
      </c>
      <c r="C8" s="252"/>
      <c r="D8" s="252"/>
      <c r="E8" s="252"/>
      <c r="F8" s="252"/>
      <c r="G8" s="252"/>
      <c r="H8" s="252"/>
      <c r="I8" s="252"/>
      <c r="J8" s="253"/>
      <c r="K8" s="84"/>
    </row>
    <row r="9" spans="1:12" s="2" customFormat="1" ht="21" customHeight="1" x14ac:dyDescent="0.45">
      <c r="A9" s="107"/>
      <c r="B9" s="251" t="s">
        <v>24</v>
      </c>
      <c r="C9" s="252"/>
      <c r="D9" s="252"/>
      <c r="E9" s="252"/>
      <c r="F9" s="252"/>
      <c r="G9" s="252"/>
      <c r="H9" s="252"/>
      <c r="I9" s="252"/>
      <c r="J9" s="253"/>
      <c r="K9" s="84"/>
    </row>
    <row r="10" spans="1:12" s="2" customFormat="1" ht="21" customHeight="1" x14ac:dyDescent="0.45">
      <c r="A10" s="107"/>
      <c r="B10" s="243" t="s">
        <v>43</v>
      </c>
      <c r="C10" s="244"/>
      <c r="D10" s="244"/>
      <c r="E10" s="244"/>
      <c r="F10" s="244"/>
      <c r="G10" s="244"/>
      <c r="H10" s="244"/>
      <c r="I10" s="244"/>
      <c r="J10" s="245"/>
      <c r="K10" s="84"/>
    </row>
    <row r="11" spans="1:12" s="2" customFormat="1" ht="21" customHeight="1" x14ac:dyDescent="0.45">
      <c r="A11" s="107"/>
      <c r="B11" s="243" t="s">
        <v>276</v>
      </c>
      <c r="C11" s="244"/>
      <c r="D11" s="244"/>
      <c r="E11" s="244"/>
      <c r="F11" s="244"/>
      <c r="G11" s="244"/>
      <c r="H11" s="244"/>
      <c r="I11" s="244"/>
      <c r="J11" s="245"/>
      <c r="K11" s="84"/>
    </row>
    <row r="12" spans="1:12" s="2" customFormat="1" ht="23.45" customHeight="1" x14ac:dyDescent="0.45">
      <c r="A12" s="107"/>
      <c r="B12" s="243" t="s">
        <v>277</v>
      </c>
      <c r="C12" s="244"/>
      <c r="D12" s="244"/>
      <c r="E12" s="244"/>
      <c r="F12" s="244"/>
      <c r="G12" s="244"/>
      <c r="H12" s="244"/>
      <c r="I12" s="244"/>
      <c r="J12" s="245"/>
      <c r="K12" s="84"/>
    </row>
    <row r="13" spans="1:12" s="2" customFormat="1" ht="23.45" customHeight="1" x14ac:dyDescent="0.45">
      <c r="A13" s="107"/>
      <c r="B13" s="243" t="s">
        <v>372</v>
      </c>
      <c r="C13" s="244"/>
      <c r="D13" s="244"/>
      <c r="E13" s="244"/>
      <c r="F13" s="244"/>
      <c r="G13" s="244"/>
      <c r="H13" s="244"/>
      <c r="I13" s="244"/>
      <c r="J13" s="245"/>
      <c r="K13" s="84"/>
    </row>
    <row r="14" spans="1:12" s="2" customFormat="1" ht="23.45" customHeight="1" x14ac:dyDescent="0.45">
      <c r="A14" s="107"/>
      <c r="B14" s="243" t="s">
        <v>278</v>
      </c>
      <c r="C14" s="244"/>
      <c r="D14" s="244"/>
      <c r="E14" s="244"/>
      <c r="F14" s="244"/>
      <c r="G14" s="244"/>
      <c r="H14" s="244"/>
      <c r="I14" s="244"/>
      <c r="J14" s="245"/>
      <c r="K14" s="84"/>
    </row>
    <row r="15" spans="1:12" s="2" customFormat="1" ht="23.45" customHeight="1" x14ac:dyDescent="0.45">
      <c r="A15" s="107"/>
      <c r="B15" s="243" t="s">
        <v>373</v>
      </c>
      <c r="C15" s="244"/>
      <c r="D15" s="244"/>
      <c r="E15" s="244"/>
      <c r="F15" s="244"/>
      <c r="G15" s="244"/>
      <c r="H15" s="244"/>
      <c r="I15" s="244"/>
      <c r="J15" s="245"/>
      <c r="K15" s="84"/>
    </row>
    <row r="16" spans="1:12" s="2" customFormat="1" ht="23.45" customHeight="1" x14ac:dyDescent="0.45">
      <c r="A16" s="107"/>
      <c r="B16" s="243" t="s">
        <v>279</v>
      </c>
      <c r="C16" s="244"/>
      <c r="D16" s="244"/>
      <c r="E16" s="244"/>
      <c r="F16" s="244"/>
      <c r="G16" s="244"/>
      <c r="H16" s="244"/>
      <c r="I16" s="244"/>
      <c r="J16" s="245"/>
      <c r="K16" s="84"/>
    </row>
    <row r="17" spans="1:11" s="2" customFormat="1" ht="23.45" customHeight="1" x14ac:dyDescent="0.45">
      <c r="A17" s="107"/>
      <c r="B17" s="243" t="s">
        <v>374</v>
      </c>
      <c r="C17" s="244"/>
      <c r="D17" s="244"/>
      <c r="E17" s="244"/>
      <c r="F17" s="244"/>
      <c r="G17" s="244"/>
      <c r="H17" s="244"/>
      <c r="I17" s="244"/>
      <c r="J17" s="245"/>
      <c r="K17" s="84"/>
    </row>
    <row r="18" spans="1:11" s="2" customFormat="1" ht="23.45" customHeight="1" x14ac:dyDescent="0.45">
      <c r="A18" s="107"/>
      <c r="B18" s="243" t="s">
        <v>280</v>
      </c>
      <c r="C18" s="244"/>
      <c r="D18" s="244"/>
      <c r="E18" s="244"/>
      <c r="F18" s="244"/>
      <c r="G18" s="244"/>
      <c r="H18" s="244"/>
      <c r="I18" s="244"/>
      <c r="J18" s="245"/>
      <c r="K18" s="84"/>
    </row>
    <row r="19" spans="1:11" s="2" customFormat="1" ht="23.45" customHeight="1" x14ac:dyDescent="0.45">
      <c r="A19" s="107"/>
      <c r="B19" s="243" t="s">
        <v>375</v>
      </c>
      <c r="C19" s="244"/>
      <c r="D19" s="244"/>
      <c r="E19" s="244"/>
      <c r="F19" s="244"/>
      <c r="G19" s="244"/>
      <c r="H19" s="244"/>
      <c r="I19" s="244"/>
      <c r="J19" s="245"/>
      <c r="K19" s="84"/>
    </row>
    <row r="20" spans="1:11" s="2" customFormat="1" ht="23.45" customHeight="1" x14ac:dyDescent="0.45">
      <c r="A20" s="107"/>
      <c r="B20" s="243" t="s">
        <v>281</v>
      </c>
      <c r="C20" s="244"/>
      <c r="D20" s="244"/>
      <c r="E20" s="244"/>
      <c r="F20" s="244"/>
      <c r="G20" s="244"/>
      <c r="H20" s="244"/>
      <c r="I20" s="244"/>
      <c r="J20" s="245"/>
      <c r="K20" s="84"/>
    </row>
    <row r="21" spans="1:11" s="2" customFormat="1" ht="23.45" customHeight="1" x14ac:dyDescent="0.45">
      <c r="A21" s="107"/>
      <c r="B21" s="243" t="s">
        <v>376</v>
      </c>
      <c r="C21" s="244"/>
      <c r="D21" s="244"/>
      <c r="E21" s="244"/>
      <c r="F21" s="244"/>
      <c r="G21" s="244"/>
      <c r="H21" s="244"/>
      <c r="I21" s="244"/>
      <c r="J21" s="245"/>
      <c r="K21" s="84"/>
    </row>
    <row r="22" spans="1:11" s="2" customFormat="1" ht="21" customHeight="1" x14ac:dyDescent="0.45">
      <c r="A22" s="107"/>
      <c r="B22" s="243" t="s">
        <v>342</v>
      </c>
      <c r="C22" s="244"/>
      <c r="D22" s="244"/>
      <c r="E22" s="244"/>
      <c r="F22" s="244"/>
      <c r="G22" s="244"/>
      <c r="H22" s="244"/>
      <c r="I22" s="244"/>
      <c r="J22" s="245"/>
      <c r="K22" s="84"/>
    </row>
    <row r="23" spans="1:11" ht="20.25" x14ac:dyDescent="0.4">
      <c r="A23" s="85"/>
      <c r="B23" s="86"/>
      <c r="C23" s="87"/>
      <c r="D23" s="88"/>
      <c r="E23" s="89"/>
      <c r="F23" s="86"/>
      <c r="G23" s="86"/>
      <c r="H23" s="86"/>
      <c r="I23" s="86"/>
      <c r="J23" s="86"/>
      <c r="K23" s="84"/>
    </row>
    <row r="24" spans="1:11" ht="20.100000000000001" customHeight="1" x14ac:dyDescent="0.4">
      <c r="A24" s="246" t="str">
        <f>"التصنيف:  "&amp;الرئيسية!E10 &amp; "                                                                                                                                                        إشارة المشاركة:  "&amp;الرئيسية!H10</f>
        <v>التصنيف:  متاح                                                                                                                                                        إشارة المشاركة:  أبيض</v>
      </c>
      <c r="B24" s="247"/>
      <c r="C24" s="247"/>
      <c r="D24" s="247"/>
      <c r="E24" s="247"/>
      <c r="F24" s="247"/>
      <c r="G24" s="247"/>
      <c r="H24" s="247"/>
      <c r="I24" s="247"/>
      <c r="J24" s="247"/>
      <c r="K24" s="248"/>
    </row>
    <row r="25" spans="1:11" x14ac:dyDescent="0.25">
      <c r="H25" s="150"/>
      <c r="J25" s="150"/>
      <c r="K25" s="150"/>
    </row>
  </sheetData>
  <sheetProtection password="D7AE" sheet="1" objects="1" scenarios="1"/>
  <mergeCells count="19">
    <mergeCell ref="B4:J4"/>
    <mergeCell ref="B6:J6"/>
    <mergeCell ref="B8:J8"/>
    <mergeCell ref="B9:J9"/>
    <mergeCell ref="B11:J11"/>
    <mergeCell ref="B7:J7"/>
    <mergeCell ref="B14:J14"/>
    <mergeCell ref="B15:J15"/>
    <mergeCell ref="A24:K24"/>
    <mergeCell ref="B22:J22"/>
    <mergeCell ref="B10:J10"/>
    <mergeCell ref="B18:J18"/>
    <mergeCell ref="B19:J19"/>
    <mergeCell ref="B20:J20"/>
    <mergeCell ref="B21:J21"/>
    <mergeCell ref="B16:J16"/>
    <mergeCell ref="B17:J17"/>
    <mergeCell ref="B12:J12"/>
    <mergeCell ref="B13:J13"/>
  </mergeCells>
  <hyperlinks>
    <hyperlink ref="B8:J8" location="تعليمات!A1" display="تعليمات"/>
    <hyperlink ref="B9:J9" location="'شعار الجهة'!A1" display="شعار الجهة"/>
    <hyperlink ref="B22:J22" location="'ملخص نتائج التقييم والالتزام'!A1" display="ملخص نتائج التقييم والالتزام"/>
    <hyperlink ref="B6:J6" location="'سجل الأداة'!A1" display="سجل أداة التقييم وقياس الالتزام"/>
    <hyperlink ref="B11:J11" location="'معلومات أساسية عن الأنظمة'!A1" display="معلومات أساسية عن الأنظمة"/>
    <hyperlink ref="B10:J10" location="'معلومات أساسية عن الجهة'!A1" display="معلومات أساسية عن الجهة"/>
    <hyperlink ref="B7:J7" location="'إجراءات التقييم وقياس الالتزام'!A1" display="إجراءات التقييم وقياس الالتزام "/>
    <hyperlink ref="B12:J12" location="'حالة الالتزام بالضوابط - نظام ١'!A1" display="حالة الالتزام بالضوابط - نظام ١"/>
    <hyperlink ref="B13:J13" location="'نتائج التقييم والالتزام- نظام ١'!A1" display="نتائج التقييم والالتزام - نظام ١ "/>
    <hyperlink ref="B14:J14" location="'حالة الالتزام بالضوابط - نظام ٢'!A1" display="حالة الالتزام بالضوابط - نظام ٢"/>
    <hyperlink ref="B15:J15" location="'نتائج التقييم والالتزام - نظام٢'!A1" display="نتائج التقييم والالتزام -  نظام ٢"/>
    <hyperlink ref="B16:J16" location="'حالة الالتزام بالضوابط - نظام ٣'!A1" display="حالة الالتزام بالضوابط - نظام ٣"/>
    <hyperlink ref="B17:J17" location="'نتائج التقييم والالتزام - نظام٣'!A1" display="نتائج التقييم والالتزام - نظام ٣"/>
    <hyperlink ref="B18:J18" location="'حالة الالتزام بالضوابط - نظام ٤'!A1" display="حالة الالتزام بالضوابط - نظام ٤"/>
    <hyperlink ref="B19:J19" location="'نتائج التقييم والالتزام - نظام٤'!A1" display="نتائج التقييم والالتزام -  نظام ٤"/>
    <hyperlink ref="B20:J20" location="'حالة الالتزام بالضوابط - نظام ٥'!A1" display="حالة الالتزام بالضوابط - نظام ٥"/>
    <hyperlink ref="B21:J21" location="'نتائج التقييم والالتزام - نظام٥'!A1" display="نتائج التقييم والالتزام - نظام ٥"/>
  </hyperlinks>
  <printOptions horizontalCentered="1" verticalCentered="1"/>
  <pageMargins left="0.7" right="0.7" top="0.75" bottom="0.75" header="0.3" footer="0.3"/>
  <pageSetup paperSize="9" orientation="landscape" r:id="rId1"/>
  <headerFooter>
    <oddHeader>&amp;R&amp;F</oddHeader>
    <oddFooter>&amp;R&amp;"Calibri"&amp;11&amp;K000000&amp;"Calibri"&amp;11&amp;K000000&amp;"Calibri"&amp;11&amp;K000000&amp;"Calibri"&amp;11&amp;K000000&amp;"Calibri"&amp;11&amp;K000000&amp;"Calibri"&amp;11&amp;K000000&amp;"Calibri"&amp;11&amp;K000000&amp;"Calibri"&amp;11&amp;K000000&amp;"Calibri"&amp;11&amp;K000000&amp;"Calibri"&amp;11&amp;K000000&amp;G  | &amp;P_x000D_&amp;1#&amp;"Courier New"&amp;10&amp;K317100متاح</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7"/>
  <sheetViews>
    <sheetView showGridLines="0" showRowColHeaders="0" rightToLeft="1" zoomScaleSheetLayoutView="100" zoomScalePageLayoutView="90" workbookViewId="0"/>
  </sheetViews>
  <sheetFormatPr defaultColWidth="8.85546875" defaultRowHeight="15" x14ac:dyDescent="0.25"/>
  <cols>
    <col min="1" max="1" width="8.85546875" style="6"/>
    <col min="2" max="2" width="13" style="6" customWidth="1"/>
    <col min="3" max="3" width="16.140625" style="6" customWidth="1"/>
    <col min="4" max="4" width="8.85546875" style="6"/>
    <col min="5" max="5" width="12.140625" style="6" customWidth="1"/>
    <col min="6" max="6" width="14.42578125" style="6" customWidth="1"/>
    <col min="7" max="9" width="8.85546875" style="6"/>
    <col min="10" max="10" width="8.140625" style="6" customWidth="1"/>
    <col min="11" max="11" width="8.85546875" style="6" customWidth="1"/>
    <col min="12" max="16384" width="8.85546875" style="6"/>
  </cols>
  <sheetData>
    <row r="1" spans="1:11" ht="21" customHeight="1" x14ac:dyDescent="0.25">
      <c r="A1" s="28"/>
      <c r="B1" s="29"/>
      <c r="C1" s="29"/>
      <c r="D1" s="29"/>
      <c r="E1" s="29"/>
      <c r="F1" s="29"/>
      <c r="G1" s="29"/>
      <c r="H1" s="29"/>
      <c r="I1" s="29"/>
      <c r="J1" s="29"/>
      <c r="K1" s="30"/>
    </row>
    <row r="2" spans="1:11" x14ac:dyDescent="0.25">
      <c r="A2" s="31"/>
      <c r="B2" s="7"/>
      <c r="C2" s="7"/>
      <c r="D2" s="7"/>
      <c r="E2" s="7"/>
      <c r="F2" s="7"/>
      <c r="G2" s="7"/>
      <c r="H2" s="7"/>
      <c r="I2" s="7"/>
      <c r="J2" s="7"/>
      <c r="K2" s="32"/>
    </row>
    <row r="3" spans="1:11" x14ac:dyDescent="0.25">
      <c r="A3" s="31"/>
      <c r="B3" s="7"/>
      <c r="C3" s="7"/>
      <c r="D3" s="7"/>
      <c r="E3" s="7"/>
      <c r="F3" s="7"/>
      <c r="G3" s="7"/>
      <c r="H3" s="7"/>
      <c r="I3" s="7"/>
      <c r="J3" s="7"/>
      <c r="K3" s="32"/>
    </row>
    <row r="4" spans="1:11" ht="18.95" customHeight="1" x14ac:dyDescent="0.45">
      <c r="A4" s="31"/>
      <c r="B4" s="249"/>
      <c r="C4" s="249"/>
      <c r="D4" s="249"/>
      <c r="E4" s="249"/>
      <c r="F4" s="249"/>
      <c r="G4" s="249"/>
      <c r="H4" s="249"/>
      <c r="I4" s="249"/>
      <c r="J4" s="249"/>
      <c r="K4" s="32"/>
    </row>
    <row r="5" spans="1:11" ht="38.1" customHeight="1" x14ac:dyDescent="0.25">
      <c r="A5" s="31"/>
      <c r="B5" s="7"/>
      <c r="C5" s="8"/>
      <c r="D5" s="9"/>
      <c r="E5" s="7"/>
      <c r="F5" s="7"/>
      <c r="G5" s="7"/>
      <c r="H5" s="7"/>
      <c r="I5" s="7"/>
      <c r="J5" s="7"/>
      <c r="K5" s="32"/>
    </row>
    <row r="6" spans="1:11" s="1" customFormat="1" ht="29.1" customHeight="1" x14ac:dyDescent="0.2">
      <c r="A6" s="34"/>
      <c r="B6" s="108" t="s">
        <v>8</v>
      </c>
      <c r="C6" s="108" t="s">
        <v>7</v>
      </c>
      <c r="D6" s="257" t="s">
        <v>9</v>
      </c>
      <c r="E6" s="259"/>
      <c r="F6" s="108" t="s">
        <v>10</v>
      </c>
      <c r="G6" s="257" t="s">
        <v>11</v>
      </c>
      <c r="H6" s="258"/>
      <c r="I6" s="258"/>
      <c r="J6" s="259"/>
      <c r="K6" s="32"/>
    </row>
    <row r="7" spans="1:11" s="1" customFormat="1" ht="35.1" customHeight="1" x14ac:dyDescent="0.2">
      <c r="A7" s="34"/>
      <c r="B7" s="120"/>
      <c r="C7" s="121"/>
      <c r="D7" s="260"/>
      <c r="E7" s="261"/>
      <c r="F7" s="121"/>
      <c r="G7" s="254"/>
      <c r="H7" s="255"/>
      <c r="I7" s="255"/>
      <c r="J7" s="256"/>
      <c r="K7" s="32"/>
    </row>
    <row r="8" spans="1:11" s="1" customFormat="1" ht="35.1" customHeight="1" x14ac:dyDescent="0.2">
      <c r="A8" s="34"/>
      <c r="B8" s="121"/>
      <c r="C8" s="121"/>
      <c r="D8" s="260"/>
      <c r="E8" s="261"/>
      <c r="F8" s="121"/>
      <c r="G8" s="254"/>
      <c r="H8" s="255"/>
      <c r="I8" s="255"/>
      <c r="J8" s="256"/>
      <c r="K8" s="32"/>
    </row>
    <row r="9" spans="1:11" s="1" customFormat="1" ht="35.1" customHeight="1" x14ac:dyDescent="0.2">
      <c r="A9" s="34"/>
      <c r="B9" s="121"/>
      <c r="C9" s="121"/>
      <c r="D9" s="260"/>
      <c r="E9" s="261"/>
      <c r="F9" s="121"/>
      <c r="G9" s="254"/>
      <c r="H9" s="255"/>
      <c r="I9" s="255"/>
      <c r="J9" s="256"/>
      <c r="K9" s="32"/>
    </row>
    <row r="10" spans="1:11" s="1" customFormat="1" ht="35.1" customHeight="1" x14ac:dyDescent="0.2">
      <c r="A10" s="34"/>
      <c r="B10" s="120"/>
      <c r="C10" s="121"/>
      <c r="D10" s="260"/>
      <c r="E10" s="261"/>
      <c r="F10" s="121"/>
      <c r="G10" s="254"/>
      <c r="H10" s="255"/>
      <c r="I10" s="255"/>
      <c r="J10" s="256"/>
      <c r="K10" s="32"/>
    </row>
    <row r="11" spans="1:11" s="1" customFormat="1" ht="35.1" customHeight="1" x14ac:dyDescent="0.2">
      <c r="A11" s="34"/>
      <c r="B11" s="121"/>
      <c r="C11" s="121"/>
      <c r="D11" s="260"/>
      <c r="E11" s="261"/>
      <c r="F11" s="121"/>
      <c r="G11" s="254"/>
      <c r="H11" s="255"/>
      <c r="I11" s="255"/>
      <c r="J11" s="256"/>
      <c r="K11" s="32"/>
    </row>
    <row r="12" spans="1:11" s="1" customFormat="1" ht="35.1" customHeight="1" x14ac:dyDescent="0.2">
      <c r="A12" s="34"/>
      <c r="B12" s="121"/>
      <c r="C12" s="121"/>
      <c r="D12" s="260"/>
      <c r="E12" s="261"/>
      <c r="F12" s="121"/>
      <c r="G12" s="254"/>
      <c r="H12" s="255"/>
      <c r="I12" s="255"/>
      <c r="J12" s="256"/>
      <c r="K12" s="32"/>
    </row>
    <row r="13" spans="1:11" x14ac:dyDescent="0.25">
      <c r="A13" s="31"/>
      <c r="B13" s="7"/>
      <c r="C13" s="12"/>
      <c r="D13" s="17"/>
      <c r="E13" s="18"/>
      <c r="F13" s="19"/>
      <c r="G13" s="19"/>
      <c r="H13" s="19"/>
      <c r="I13" s="19"/>
      <c r="J13" s="7"/>
      <c r="K13" s="32"/>
    </row>
    <row r="14" spans="1:11" x14ac:dyDescent="0.25">
      <c r="A14" s="31"/>
      <c r="B14" s="7"/>
      <c r="C14" s="7"/>
      <c r="D14" s="7"/>
      <c r="E14" s="7"/>
      <c r="F14" s="7"/>
      <c r="G14" s="7"/>
      <c r="H14" s="7"/>
      <c r="I14" s="7"/>
      <c r="J14" s="7"/>
      <c r="K14" s="32"/>
    </row>
    <row r="15" spans="1:11" x14ac:dyDescent="0.25">
      <c r="A15" s="31"/>
      <c r="B15" s="7"/>
      <c r="C15" s="7"/>
      <c r="D15" s="7"/>
      <c r="E15" s="7"/>
      <c r="F15" s="7"/>
      <c r="G15" s="7"/>
      <c r="H15" s="7"/>
      <c r="I15" s="7"/>
      <c r="J15" s="7"/>
      <c r="K15" s="32"/>
    </row>
    <row r="16" spans="1:11" x14ac:dyDescent="0.25">
      <c r="A16" s="31"/>
      <c r="B16" s="7"/>
      <c r="C16" s="7"/>
      <c r="D16" s="7"/>
      <c r="E16" s="7"/>
      <c r="F16" s="7"/>
      <c r="G16" s="7"/>
      <c r="H16" s="7"/>
      <c r="I16" s="7"/>
      <c r="J16" s="7"/>
      <c r="K16" s="32"/>
    </row>
    <row r="17" spans="1:11" ht="20.100000000000001" customHeight="1" x14ac:dyDescent="0.4">
      <c r="A17" s="246" t="str">
        <f>"التصنيف:  "&amp;الرئيسية!E10 &amp; "                                                                                                                                                               إشارة المشاركة:  "&amp;الرئيسية!H10</f>
        <v>التصنيف:  متاح                                                                                                                                                               إشارة المشاركة:  أبيض</v>
      </c>
      <c r="B17" s="247"/>
      <c r="C17" s="247"/>
      <c r="D17" s="247"/>
      <c r="E17" s="247"/>
      <c r="F17" s="247"/>
      <c r="G17" s="247"/>
      <c r="H17" s="247"/>
      <c r="I17" s="247"/>
      <c r="J17" s="247"/>
      <c r="K17" s="248"/>
    </row>
  </sheetData>
  <sheetProtection password="D7AE" sheet="1" objects="1" scenarios="1"/>
  <mergeCells count="16">
    <mergeCell ref="A17:K17"/>
    <mergeCell ref="B4:J4"/>
    <mergeCell ref="G11:J11"/>
    <mergeCell ref="G12:J12"/>
    <mergeCell ref="G6:J6"/>
    <mergeCell ref="G7:J7"/>
    <mergeCell ref="G8:J8"/>
    <mergeCell ref="G9:J9"/>
    <mergeCell ref="G10:J10"/>
    <mergeCell ref="D10:E10"/>
    <mergeCell ref="D11:E11"/>
    <mergeCell ref="D12:E12"/>
    <mergeCell ref="D6:E6"/>
    <mergeCell ref="D7:E7"/>
    <mergeCell ref="D8:E8"/>
    <mergeCell ref="D9:E9"/>
  </mergeCells>
  <printOptions horizontalCentered="1" verticalCentered="1"/>
  <pageMargins left="0.7" right="0.7" top="0.75" bottom="0.75" header="0.3" footer="0.3"/>
  <pageSetup paperSize="9" orientation="landscape" r:id="rId1"/>
  <headerFooter>
    <oddHeader>&amp;R&amp;F</oddHeader>
    <oddFooter>&amp;R&amp;"Calibri"&amp;11&amp;K000000&amp;"Calibri"&amp;11&amp;K000000&amp;"Calibri"&amp;11&amp;K000000&amp;"Calibri"&amp;11&amp;K000000&amp;"Calibri"&amp;11&amp;K000000&amp;"Calibri"&amp;11&amp;K000000&amp;"Times New Roman,Regular"&amp;12&amp;G  | &amp;P_x000D_&amp;1#&amp;"Courier New"&amp;10&amp;K317100متاح</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46"/>
  <sheetViews>
    <sheetView showGridLines="0" showRowColHeaders="0" rightToLeft="1" zoomScaleNormal="100" zoomScaleSheetLayoutView="100" zoomScalePageLayoutView="95" workbookViewId="0"/>
  </sheetViews>
  <sheetFormatPr defaultColWidth="8.85546875" defaultRowHeight="15" x14ac:dyDescent="0.25"/>
  <cols>
    <col min="1" max="1" width="8.85546875" style="6"/>
    <col min="2" max="2" width="13" style="6" customWidth="1"/>
    <col min="3" max="3" width="16.140625" style="6" customWidth="1"/>
    <col min="4" max="4" width="8.85546875" style="6"/>
    <col min="5" max="5" width="12.140625" style="6" customWidth="1"/>
    <col min="6" max="6" width="14.42578125" style="6" customWidth="1"/>
    <col min="7" max="9" width="8.85546875" style="6"/>
    <col min="10" max="10" width="16.42578125" style="6" customWidth="1"/>
    <col min="11" max="11" width="8.85546875" style="6" customWidth="1"/>
    <col min="12" max="16384" width="8.85546875" style="6"/>
  </cols>
  <sheetData>
    <row r="1" spans="1:11" ht="21" customHeight="1" x14ac:dyDescent="0.25">
      <c r="A1" s="230"/>
      <c r="B1" s="229"/>
      <c r="C1" s="229"/>
      <c r="D1" s="229"/>
      <c r="E1" s="229"/>
      <c r="F1" s="229"/>
      <c r="G1" s="229"/>
      <c r="H1" s="229"/>
      <c r="I1" s="229"/>
      <c r="J1" s="229"/>
      <c r="K1" s="228"/>
    </row>
    <row r="2" spans="1:11" x14ac:dyDescent="0.25">
      <c r="A2" s="225"/>
      <c r="B2" s="224"/>
      <c r="C2" s="224"/>
      <c r="D2" s="224"/>
      <c r="E2" s="224"/>
      <c r="F2" s="224"/>
      <c r="G2" s="224"/>
      <c r="H2" s="224"/>
      <c r="I2" s="224"/>
      <c r="J2" s="224"/>
      <c r="K2" s="223"/>
    </row>
    <row r="3" spans="1:11" x14ac:dyDescent="0.25">
      <c r="A3" s="225"/>
      <c r="B3" s="224"/>
      <c r="C3" s="224"/>
      <c r="D3" s="224"/>
      <c r="E3" s="224"/>
      <c r="F3" s="224"/>
      <c r="G3" s="224"/>
      <c r="H3" s="224"/>
      <c r="I3" s="224"/>
      <c r="J3" s="224"/>
      <c r="K3" s="223"/>
    </row>
    <row r="4" spans="1:11" ht="18.95" customHeight="1" x14ac:dyDescent="0.45">
      <c r="A4" s="225"/>
      <c r="B4" s="262"/>
      <c r="C4" s="262"/>
      <c r="D4" s="262"/>
      <c r="E4" s="262"/>
      <c r="F4" s="262"/>
      <c r="G4" s="262"/>
      <c r="H4" s="262"/>
      <c r="I4" s="262"/>
      <c r="J4" s="262"/>
      <c r="K4" s="223"/>
    </row>
    <row r="5" spans="1:11" ht="38.1" customHeight="1" x14ac:dyDescent="0.25">
      <c r="A5" s="225"/>
      <c r="B5" s="224"/>
      <c r="C5" s="227"/>
      <c r="D5" s="226"/>
      <c r="E5" s="224"/>
      <c r="F5" s="224"/>
      <c r="G5" s="224"/>
      <c r="H5" s="224"/>
      <c r="I5" s="224"/>
      <c r="J5" s="224"/>
      <c r="K5" s="223"/>
    </row>
    <row r="6" spans="1:11" s="1" customFormat="1" ht="30.95" customHeight="1" x14ac:dyDescent="0.2">
      <c r="A6" s="34"/>
      <c r="B6" s="224"/>
      <c r="C6" s="224"/>
      <c r="D6" s="224"/>
      <c r="E6" s="224"/>
      <c r="F6" s="224"/>
      <c r="G6" s="224"/>
      <c r="H6" s="224"/>
      <c r="I6" s="224"/>
      <c r="J6" s="224"/>
      <c r="K6" s="223"/>
    </row>
    <row r="7" spans="1:11" s="1" customFormat="1" ht="41.1" customHeight="1" x14ac:dyDescent="0.2">
      <c r="A7" s="34"/>
      <c r="B7" s="224"/>
      <c r="C7" s="224"/>
      <c r="D7" s="224"/>
      <c r="E7" s="224"/>
      <c r="F7" s="224"/>
      <c r="G7" s="224"/>
      <c r="H7" s="224"/>
      <c r="I7" s="224"/>
      <c r="J7" s="224"/>
      <c r="K7" s="223"/>
    </row>
    <row r="8" spans="1:11" s="1" customFormat="1" ht="33.950000000000003" customHeight="1" x14ac:dyDescent="0.2">
      <c r="A8" s="34"/>
      <c r="B8" s="224"/>
      <c r="C8" s="224"/>
      <c r="D8" s="224"/>
      <c r="E8" s="224"/>
      <c r="F8" s="224"/>
      <c r="G8" s="224"/>
      <c r="H8" s="224"/>
      <c r="I8" s="224"/>
      <c r="J8" s="224"/>
      <c r="K8" s="223"/>
    </row>
    <row r="9" spans="1:11" s="1" customFormat="1" ht="38.450000000000003" customHeight="1" x14ac:dyDescent="0.2">
      <c r="A9" s="34"/>
      <c r="B9" s="224"/>
      <c r="C9" s="224"/>
      <c r="D9" s="224"/>
      <c r="E9" s="224"/>
      <c r="F9" s="224"/>
      <c r="G9" s="224"/>
      <c r="H9" s="224"/>
      <c r="I9" s="224"/>
      <c r="J9" s="224"/>
      <c r="K9" s="223"/>
    </row>
    <row r="10" spans="1:11" s="1" customFormat="1" ht="41.1" customHeight="1" x14ac:dyDescent="0.2">
      <c r="A10" s="34"/>
      <c r="B10" s="224"/>
      <c r="C10" s="224"/>
      <c r="D10" s="224"/>
      <c r="E10" s="224"/>
      <c r="F10" s="224"/>
      <c r="G10" s="224"/>
      <c r="H10" s="224"/>
      <c r="I10" s="224"/>
      <c r="J10" s="224"/>
      <c r="K10" s="223"/>
    </row>
    <row r="11" spans="1:11" x14ac:dyDescent="0.25">
      <c r="A11" s="225"/>
      <c r="B11" s="224"/>
      <c r="C11" s="224"/>
      <c r="D11" s="224"/>
      <c r="E11" s="224"/>
      <c r="F11" s="224"/>
      <c r="G11" s="224"/>
      <c r="H11" s="224"/>
      <c r="I11" s="224"/>
      <c r="J11" s="224"/>
      <c r="K11" s="223"/>
    </row>
    <row r="12" spans="1:11" x14ac:dyDescent="0.25">
      <c r="A12" s="225"/>
      <c r="B12" s="224"/>
      <c r="C12" s="224"/>
      <c r="D12" s="224"/>
      <c r="E12" s="224"/>
      <c r="F12" s="224"/>
      <c r="G12" s="224"/>
      <c r="H12" s="224"/>
      <c r="I12" s="224"/>
      <c r="J12" s="224"/>
      <c r="K12" s="223"/>
    </row>
    <row r="13" spans="1:11" x14ac:dyDescent="0.25">
      <c r="A13" s="225"/>
      <c r="B13" s="224"/>
      <c r="C13" s="224"/>
      <c r="D13" s="224"/>
      <c r="E13" s="224"/>
      <c r="F13" s="224"/>
      <c r="G13" s="224"/>
      <c r="H13" s="224"/>
      <c r="I13" s="224"/>
      <c r="J13" s="224"/>
      <c r="K13" s="223"/>
    </row>
    <row r="14" spans="1:11" x14ac:dyDescent="0.25">
      <c r="A14" s="225"/>
      <c r="B14" s="224"/>
      <c r="C14" s="224"/>
      <c r="D14" s="224"/>
      <c r="E14" s="224"/>
      <c r="F14" s="224"/>
      <c r="G14" s="224"/>
      <c r="H14" s="224"/>
      <c r="I14" s="224"/>
      <c r="J14" s="224"/>
      <c r="K14" s="223"/>
    </row>
    <row r="15" spans="1:11" x14ac:dyDescent="0.25">
      <c r="A15" s="225"/>
      <c r="B15" s="224"/>
      <c r="C15" s="224"/>
      <c r="D15" s="224"/>
      <c r="E15" s="224"/>
      <c r="F15" s="224"/>
      <c r="G15" s="224"/>
      <c r="H15" s="224"/>
      <c r="I15" s="224"/>
      <c r="J15" s="224"/>
      <c r="K15" s="223"/>
    </row>
    <row r="16" spans="1:11" x14ac:dyDescent="0.25">
      <c r="A16" s="225"/>
      <c r="B16" s="224"/>
      <c r="C16" s="224"/>
      <c r="D16" s="224"/>
      <c r="E16" s="224"/>
      <c r="F16" s="224"/>
      <c r="G16" s="224"/>
      <c r="H16" s="224"/>
      <c r="I16" s="224"/>
      <c r="J16" s="224"/>
      <c r="K16" s="223"/>
    </row>
    <row r="17" spans="1:31" x14ac:dyDescent="0.25">
      <c r="A17" s="225"/>
      <c r="B17" s="224"/>
      <c r="C17" s="224"/>
      <c r="D17" s="224"/>
      <c r="E17" s="224"/>
      <c r="F17" s="224"/>
      <c r="G17" s="224"/>
      <c r="H17" s="224"/>
      <c r="I17" s="224"/>
      <c r="J17" s="224"/>
      <c r="K17" s="223"/>
    </row>
    <row r="18" spans="1:31" x14ac:dyDescent="0.25">
      <c r="A18" s="225"/>
      <c r="B18" s="224"/>
      <c r="C18" s="224"/>
      <c r="D18" s="224"/>
      <c r="E18" s="224"/>
      <c r="F18" s="224"/>
      <c r="G18" s="224"/>
      <c r="H18" s="224"/>
      <c r="I18" s="224"/>
      <c r="J18" s="224"/>
      <c r="K18" s="223"/>
    </row>
    <row r="19" spans="1:31" x14ac:dyDescent="0.25">
      <c r="A19" s="225"/>
      <c r="B19" s="224"/>
      <c r="C19" s="224"/>
      <c r="D19" s="224"/>
      <c r="E19" s="224"/>
      <c r="F19" s="224"/>
      <c r="G19" s="224"/>
      <c r="H19" s="224"/>
      <c r="I19" s="224"/>
      <c r="J19" s="224"/>
      <c r="K19" s="223"/>
    </row>
    <row r="20" spans="1:31" x14ac:dyDescent="0.25">
      <c r="A20" s="225"/>
      <c r="B20" s="224"/>
      <c r="C20" s="224"/>
      <c r="D20" s="224"/>
      <c r="E20" s="224"/>
      <c r="F20" s="224"/>
      <c r="G20" s="224"/>
      <c r="H20" s="224"/>
      <c r="I20" s="224"/>
      <c r="J20" s="224"/>
      <c r="K20" s="223"/>
    </row>
    <row r="21" spans="1:31" x14ac:dyDescent="0.25">
      <c r="A21" s="225"/>
      <c r="B21" s="224"/>
      <c r="C21" s="224"/>
      <c r="D21" s="224"/>
      <c r="E21" s="224"/>
      <c r="F21" s="224"/>
      <c r="G21" s="224"/>
      <c r="H21" s="224"/>
      <c r="I21" s="224"/>
      <c r="J21" s="224"/>
      <c r="K21" s="223"/>
    </row>
    <row r="22" spans="1:31" x14ac:dyDescent="0.25">
      <c r="A22" s="225"/>
      <c r="B22" s="224"/>
      <c r="C22" s="224"/>
      <c r="D22" s="224"/>
      <c r="E22" s="224"/>
      <c r="F22" s="224"/>
      <c r="G22" s="224"/>
      <c r="H22" s="224"/>
      <c r="I22" s="224"/>
      <c r="J22" s="224"/>
      <c r="K22" s="223"/>
    </row>
    <row r="23" spans="1:31" x14ac:dyDescent="0.25">
      <c r="A23" s="225"/>
      <c r="B23" s="224"/>
      <c r="C23" s="224"/>
      <c r="D23" s="224"/>
      <c r="E23" s="224"/>
      <c r="F23" s="224"/>
      <c r="G23" s="224"/>
      <c r="H23" s="224"/>
      <c r="I23" s="224"/>
      <c r="J23" s="224"/>
      <c r="K23" s="223"/>
    </row>
    <row r="24" spans="1:31" x14ac:dyDescent="0.25">
      <c r="A24" s="225"/>
      <c r="B24" s="224"/>
      <c r="C24" s="224"/>
      <c r="D24" s="224"/>
      <c r="E24" s="224"/>
      <c r="F24" s="224"/>
      <c r="G24" s="224"/>
      <c r="H24" s="224"/>
      <c r="I24" s="224"/>
      <c r="J24" s="224"/>
      <c r="K24" s="223"/>
    </row>
    <row r="25" spans="1:31" x14ac:dyDescent="0.25">
      <c r="A25" s="225"/>
      <c r="B25" s="224"/>
      <c r="C25" s="224"/>
      <c r="D25" s="224"/>
      <c r="E25" s="224"/>
      <c r="F25" s="224"/>
      <c r="G25" s="224"/>
      <c r="H25" s="224"/>
      <c r="I25" s="224"/>
      <c r="J25" s="224"/>
      <c r="K25" s="223"/>
    </row>
    <row r="26" spans="1:31" x14ac:dyDescent="0.25">
      <c r="A26" s="225"/>
      <c r="B26" s="224"/>
      <c r="C26" s="224"/>
      <c r="D26" s="224"/>
      <c r="E26" s="224"/>
      <c r="F26" s="224"/>
      <c r="G26" s="224"/>
      <c r="H26" s="224"/>
      <c r="I26" s="224"/>
      <c r="J26" s="224"/>
      <c r="K26" s="223"/>
    </row>
    <row r="27" spans="1:31" x14ac:dyDescent="0.25">
      <c r="A27" s="225"/>
      <c r="B27" s="224"/>
      <c r="C27" s="224"/>
      <c r="D27" s="224"/>
      <c r="E27" s="224"/>
      <c r="F27" s="224"/>
      <c r="G27" s="224"/>
      <c r="H27" s="224"/>
      <c r="I27" s="224"/>
      <c r="J27" s="224"/>
      <c r="K27" s="223"/>
    </row>
    <row r="28" spans="1:31" x14ac:dyDescent="0.25">
      <c r="A28" s="225"/>
      <c r="B28" s="224"/>
      <c r="C28" s="224"/>
      <c r="D28" s="224"/>
      <c r="E28" s="224"/>
      <c r="F28" s="224"/>
      <c r="G28" s="224"/>
      <c r="H28" s="224"/>
      <c r="I28" s="224"/>
      <c r="J28" s="224"/>
      <c r="K28" s="223"/>
    </row>
    <row r="29" spans="1:31" x14ac:dyDescent="0.25">
      <c r="A29" s="225"/>
      <c r="B29" s="224"/>
      <c r="C29" s="224"/>
      <c r="D29" s="224"/>
      <c r="E29" s="224"/>
      <c r="F29" s="224"/>
      <c r="G29" s="224"/>
      <c r="H29" s="224"/>
      <c r="I29" s="224"/>
      <c r="J29" s="224"/>
      <c r="K29" s="223"/>
      <c r="X29" s="1"/>
      <c r="Y29" s="1"/>
      <c r="Z29" s="1"/>
      <c r="AA29" s="1"/>
      <c r="AB29" s="1"/>
      <c r="AC29" s="1"/>
      <c r="AD29" s="1"/>
      <c r="AE29" s="1"/>
    </row>
    <row r="30" spans="1:31" x14ac:dyDescent="0.25">
      <c r="A30" s="225"/>
      <c r="B30" s="224"/>
      <c r="C30" s="224"/>
      <c r="D30" s="224"/>
      <c r="E30" s="224"/>
      <c r="F30" s="224"/>
      <c r="G30" s="224"/>
      <c r="H30" s="224"/>
      <c r="I30" s="224"/>
      <c r="J30" s="224"/>
      <c r="K30" s="223"/>
      <c r="X30" s="1"/>
      <c r="Y30" s="1"/>
      <c r="Z30" s="1"/>
      <c r="AA30" s="1"/>
      <c r="AB30" s="1"/>
      <c r="AC30" s="1"/>
      <c r="AD30" s="1"/>
      <c r="AE30" s="1"/>
    </row>
    <row r="31" spans="1:31" x14ac:dyDescent="0.25">
      <c r="A31" s="225"/>
      <c r="B31" s="224"/>
      <c r="C31" s="224"/>
      <c r="D31" s="224"/>
      <c r="E31" s="224"/>
      <c r="F31" s="224"/>
      <c r="G31" s="224"/>
      <c r="H31" s="224"/>
      <c r="I31" s="224"/>
      <c r="J31" s="224"/>
      <c r="K31" s="223"/>
      <c r="X31" s="1"/>
      <c r="Y31" s="1"/>
      <c r="Z31" s="1"/>
      <c r="AA31" s="1"/>
      <c r="AB31" s="1"/>
      <c r="AC31" s="1"/>
      <c r="AD31" s="1"/>
      <c r="AE31" s="1"/>
    </row>
    <row r="32" spans="1:31" x14ac:dyDescent="0.25">
      <c r="A32" s="225"/>
      <c r="B32" s="224"/>
      <c r="C32" s="224"/>
      <c r="D32" s="224"/>
      <c r="E32" s="224"/>
      <c r="F32" s="224"/>
      <c r="G32" s="224"/>
      <c r="H32" s="224"/>
      <c r="I32" s="224"/>
      <c r="J32" s="224"/>
      <c r="K32" s="223"/>
      <c r="X32" s="1"/>
      <c r="Y32" s="1"/>
      <c r="Z32" s="1"/>
      <c r="AA32" s="1"/>
      <c r="AB32" s="1"/>
      <c r="AC32" s="1"/>
      <c r="AD32" s="1"/>
      <c r="AE32" s="1"/>
    </row>
    <row r="33" spans="1:11" x14ac:dyDescent="0.25">
      <c r="A33" s="225"/>
      <c r="B33" s="224"/>
      <c r="C33" s="224"/>
      <c r="D33" s="224"/>
      <c r="E33" s="224"/>
      <c r="F33" s="224"/>
      <c r="G33" s="224"/>
      <c r="H33" s="224"/>
      <c r="I33" s="224"/>
      <c r="J33" s="224"/>
      <c r="K33" s="223"/>
    </row>
    <row r="34" spans="1:11" x14ac:dyDescent="0.25">
      <c r="A34" s="225"/>
      <c r="B34" s="224"/>
      <c r="C34" s="224"/>
      <c r="D34" s="224"/>
      <c r="E34" s="224"/>
      <c r="F34" s="224"/>
      <c r="G34" s="224"/>
      <c r="H34" s="224"/>
      <c r="I34" s="224"/>
      <c r="J34" s="224"/>
      <c r="K34" s="223"/>
    </row>
    <row r="35" spans="1:11" x14ac:dyDescent="0.25">
      <c r="A35" s="225"/>
      <c r="B35" s="224"/>
      <c r="C35" s="224"/>
      <c r="D35" s="224"/>
      <c r="E35" s="224"/>
      <c r="F35" s="224"/>
      <c r="G35" s="224"/>
      <c r="H35" s="224"/>
      <c r="I35" s="224"/>
      <c r="J35" s="224"/>
      <c r="K35" s="223"/>
    </row>
    <row r="36" spans="1:11" x14ac:dyDescent="0.25">
      <c r="A36" s="225"/>
      <c r="B36" s="224"/>
      <c r="C36" s="224"/>
      <c r="D36" s="224"/>
      <c r="E36" s="224"/>
      <c r="F36" s="224"/>
      <c r="G36" s="224"/>
      <c r="H36" s="224"/>
      <c r="I36" s="224"/>
      <c r="J36" s="224"/>
      <c r="K36" s="223"/>
    </row>
    <row r="37" spans="1:11" x14ac:dyDescent="0.25">
      <c r="A37" s="225"/>
      <c r="B37" s="224"/>
      <c r="C37" s="224"/>
      <c r="D37" s="224"/>
      <c r="E37" s="224"/>
      <c r="F37" s="224"/>
      <c r="G37" s="224"/>
      <c r="H37" s="224"/>
      <c r="I37" s="224"/>
      <c r="J37" s="224"/>
      <c r="K37" s="223"/>
    </row>
    <row r="38" spans="1:11" x14ac:dyDescent="0.25">
      <c r="A38" s="225"/>
      <c r="B38" s="224"/>
      <c r="C38" s="224"/>
      <c r="D38" s="224"/>
      <c r="E38" s="224"/>
      <c r="F38" s="224"/>
      <c r="G38" s="224"/>
      <c r="H38" s="224"/>
      <c r="I38" s="224"/>
      <c r="J38" s="224"/>
      <c r="K38" s="223"/>
    </row>
    <row r="39" spans="1:11" x14ac:dyDescent="0.25">
      <c r="A39" s="225"/>
      <c r="B39" s="224"/>
      <c r="C39" s="224"/>
      <c r="D39" s="224"/>
      <c r="E39" s="224"/>
      <c r="F39" s="224"/>
      <c r="G39" s="224"/>
      <c r="H39" s="224"/>
      <c r="I39" s="224"/>
      <c r="J39" s="224"/>
      <c r="K39" s="223"/>
    </row>
    <row r="40" spans="1:11" x14ac:dyDescent="0.25">
      <c r="A40" s="225"/>
      <c r="B40" s="224"/>
      <c r="C40" s="224"/>
      <c r="D40" s="224"/>
      <c r="E40" s="224"/>
      <c r="F40" s="224"/>
      <c r="G40" s="224"/>
      <c r="H40" s="224"/>
      <c r="I40" s="224"/>
      <c r="J40" s="224"/>
      <c r="K40" s="223"/>
    </row>
    <row r="41" spans="1:11" x14ac:dyDescent="0.25">
      <c r="A41" s="225"/>
      <c r="B41" s="224"/>
      <c r="C41" s="224"/>
      <c r="D41" s="224"/>
      <c r="E41" s="224"/>
      <c r="F41" s="224"/>
      <c r="G41" s="224"/>
      <c r="H41" s="224"/>
      <c r="I41" s="224"/>
      <c r="J41" s="224"/>
      <c r="K41" s="223"/>
    </row>
    <row r="42" spans="1:11" x14ac:dyDescent="0.25">
      <c r="A42" s="225"/>
      <c r="B42" s="224"/>
      <c r="C42" s="224"/>
      <c r="D42" s="224"/>
      <c r="E42" s="224"/>
      <c r="F42" s="224"/>
      <c r="G42" s="224"/>
      <c r="H42" s="224"/>
      <c r="I42" s="224"/>
      <c r="J42" s="224"/>
      <c r="K42" s="223"/>
    </row>
    <row r="43" spans="1:11" ht="14.45" customHeight="1" x14ac:dyDescent="0.25">
      <c r="A43" s="225"/>
      <c r="B43" s="224"/>
      <c r="C43" s="224"/>
      <c r="D43" s="224"/>
      <c r="E43" s="224"/>
      <c r="F43" s="224"/>
      <c r="G43" s="224"/>
      <c r="H43" s="224"/>
      <c r="I43" s="224"/>
      <c r="J43" s="224"/>
      <c r="K43" s="223"/>
    </row>
    <row r="44" spans="1:11" ht="14.45" customHeight="1" x14ac:dyDescent="0.25">
      <c r="A44" s="225"/>
      <c r="B44" s="224"/>
      <c r="C44" s="224"/>
      <c r="D44" s="224"/>
      <c r="E44" s="224"/>
      <c r="F44" s="224"/>
      <c r="G44" s="224"/>
      <c r="H44" s="224"/>
      <c r="I44" s="224"/>
      <c r="J44" s="224"/>
      <c r="K44" s="223"/>
    </row>
    <row r="45" spans="1:11" ht="14.45" customHeight="1" x14ac:dyDescent="0.25">
      <c r="A45" s="225"/>
      <c r="B45" s="224"/>
      <c r="C45" s="224"/>
      <c r="D45" s="224"/>
      <c r="E45" s="224"/>
      <c r="F45" s="224"/>
      <c r="G45" s="224"/>
      <c r="H45" s="224"/>
      <c r="I45" s="224"/>
      <c r="J45" s="224"/>
      <c r="K45" s="223"/>
    </row>
    <row r="46" spans="1:11" ht="20.100000000000001" customHeight="1" x14ac:dyDescent="0.4">
      <c r="A46" s="246" t="str">
        <f>"التصنيف:  "&amp;الرئيسية!E10 &amp; "                                                                                                                                                           إشارة المشاركة:  "&amp;الرئيسية!H10</f>
        <v>التصنيف:  متاح                                                                                                                                                           إشارة المشاركة:  أبيض</v>
      </c>
      <c r="B46" s="247"/>
      <c r="C46" s="247"/>
      <c r="D46" s="247"/>
      <c r="E46" s="247"/>
      <c r="F46" s="247"/>
      <c r="G46" s="247"/>
      <c r="H46" s="247"/>
      <c r="I46" s="247"/>
      <c r="J46" s="247"/>
      <c r="K46" s="248"/>
    </row>
  </sheetData>
  <sheetProtection password="D7AE" sheet="1" objects="1" scenarios="1"/>
  <mergeCells count="2">
    <mergeCell ref="B4:J4"/>
    <mergeCell ref="A46:K46"/>
  </mergeCells>
  <printOptions horizontalCentered="1" verticalCentered="1"/>
  <pageMargins left="0.7" right="0.7" top="0.75" bottom="0.75" header="0.3" footer="0.3"/>
  <pageSetup paperSize="9" orientation="landscape" r:id="rId1"/>
  <headerFooter>
    <oddHeader>&amp;R&amp;F</oddHeader>
    <oddFooter>&amp;R&amp;"Calibri"&amp;11&amp;K000000&amp;"Calibri"&amp;11&amp;K000000&amp;"Calibri"&amp;11&amp;K000000&amp;"Calibri"&amp;11&amp;K000000&amp;"Calibri"&amp;11&amp;K000000&amp;"Calibri"&amp;11&amp;K000000&amp;"Times New Roman,Regular"&amp;12&amp;G  | &amp;P_x000D_&amp;1#&amp;"Courier New"&amp;10&amp;K317100متاح</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B89"/>
  <sheetViews>
    <sheetView showGridLines="0" showRowColHeaders="0" rightToLeft="1" zoomScaleNormal="100" zoomScaleSheetLayoutView="100" workbookViewId="0"/>
  </sheetViews>
  <sheetFormatPr defaultColWidth="0.42578125" defaultRowHeight="0" customHeight="1" zeroHeight="1" x14ac:dyDescent="0.2"/>
  <cols>
    <col min="1" max="1" width="4" style="44" customWidth="1"/>
    <col min="2" max="2" width="5.85546875" style="45" customWidth="1"/>
    <col min="3" max="3" width="7.42578125" style="45" customWidth="1"/>
    <col min="4" max="4" width="93.42578125" style="45" customWidth="1"/>
    <col min="5" max="5" width="4" style="46" customWidth="1"/>
    <col min="6" max="6" width="20.140625" style="35" hidden="1" customWidth="1"/>
    <col min="7" max="7" width="57.42578125" style="35" hidden="1" customWidth="1"/>
    <col min="8" max="8" width="14.140625" style="35" hidden="1" customWidth="1"/>
    <col min="9" max="9" width="18.85546875" style="35" hidden="1" customWidth="1"/>
    <col min="10" max="70" width="0.42578125" style="35" hidden="1" customWidth="1"/>
    <col min="71" max="71" width="2.85546875" style="35" hidden="1" customWidth="1"/>
    <col min="72" max="72" width="2.85546875" style="35" customWidth="1"/>
    <col min="73" max="791" width="0.42578125" style="35" customWidth="1"/>
    <col min="792" max="795" width="22" style="35" customWidth="1"/>
    <col min="796" max="796" width="17.140625" style="35" customWidth="1"/>
    <col min="797" max="797" width="15.85546875" style="35" customWidth="1"/>
    <col min="798" max="798" width="22" style="35" customWidth="1"/>
    <col min="799" max="16382" width="0.42578125" style="35"/>
    <col min="16383" max="16383" width="9.140625" style="35" hidden="1" customWidth="1"/>
    <col min="16384" max="16384" width="9.140625" style="35" hidden="1"/>
  </cols>
  <sheetData>
    <row r="1" spans="1:929" ht="20.25" x14ac:dyDescent="0.3">
      <c r="A1" s="80"/>
      <c r="B1" s="81"/>
      <c r="C1" s="81"/>
      <c r="D1" s="81"/>
      <c r="E1" s="153"/>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row>
    <row r="2" spans="1:929" ht="12.75" x14ac:dyDescent="0.2">
      <c r="A2" s="40"/>
      <c r="B2" s="39"/>
      <c r="C2" s="40"/>
      <c r="D2" s="40"/>
      <c r="E2" s="15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row>
    <row r="3" spans="1:929" ht="12.75" x14ac:dyDescent="0.2">
      <c r="A3" s="40"/>
      <c r="B3" s="39"/>
      <c r="C3" s="40"/>
      <c r="D3" s="40"/>
      <c r="E3" s="15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124"/>
      <c r="IX3" s="124"/>
      <c r="IY3" s="124"/>
      <c r="IZ3" s="124"/>
      <c r="JA3" s="124"/>
      <c r="JB3" s="124"/>
      <c r="JC3" s="124"/>
      <c r="JD3" s="124"/>
      <c r="JE3" s="124"/>
      <c r="JF3" s="124"/>
      <c r="JG3" s="124"/>
      <c r="JH3" s="124"/>
      <c r="JI3" s="124"/>
      <c r="JJ3" s="124"/>
      <c r="JK3" s="124"/>
      <c r="JL3" s="124"/>
      <c r="JM3" s="124"/>
      <c r="JN3" s="124"/>
      <c r="JO3" s="124"/>
      <c r="JP3" s="124"/>
      <c r="JQ3" s="124"/>
      <c r="JR3" s="124"/>
      <c r="JS3" s="124"/>
      <c r="JT3" s="124"/>
      <c r="JU3" s="124"/>
      <c r="JV3" s="124"/>
      <c r="JW3" s="124"/>
      <c r="JX3" s="124"/>
      <c r="JY3" s="124"/>
      <c r="JZ3" s="124"/>
      <c r="KA3" s="124"/>
      <c r="KB3" s="124"/>
      <c r="KC3" s="124"/>
      <c r="KD3" s="124"/>
      <c r="KE3" s="124"/>
      <c r="KF3" s="124"/>
      <c r="KG3" s="124"/>
      <c r="KH3" s="124"/>
      <c r="KI3" s="124"/>
      <c r="KJ3" s="124"/>
      <c r="KK3" s="124"/>
      <c r="KL3" s="124"/>
      <c r="KM3" s="124"/>
      <c r="KN3" s="124"/>
      <c r="KO3" s="124"/>
      <c r="KP3" s="124"/>
      <c r="KQ3" s="124"/>
      <c r="KR3" s="124"/>
      <c r="KS3" s="124"/>
      <c r="KT3" s="124"/>
      <c r="KU3" s="124"/>
      <c r="KV3" s="124"/>
      <c r="KW3" s="124"/>
      <c r="KX3" s="124"/>
      <c r="KY3" s="124"/>
      <c r="KZ3" s="124"/>
      <c r="LA3" s="124"/>
      <c r="LB3" s="124"/>
      <c r="LC3" s="124"/>
      <c r="LD3" s="124"/>
      <c r="LE3" s="124"/>
      <c r="LF3" s="124"/>
      <c r="LG3" s="124"/>
      <c r="LH3" s="124"/>
      <c r="LI3" s="124"/>
      <c r="LJ3" s="124"/>
      <c r="LK3" s="124"/>
      <c r="LL3" s="124"/>
      <c r="LM3" s="124"/>
      <c r="LN3" s="124"/>
      <c r="LO3" s="124"/>
      <c r="LP3" s="124"/>
      <c r="LQ3" s="124"/>
      <c r="LR3" s="124"/>
      <c r="LS3" s="124"/>
      <c r="LT3" s="124"/>
      <c r="LU3" s="124"/>
      <c r="LV3" s="124"/>
      <c r="LW3" s="124"/>
      <c r="LX3" s="124"/>
      <c r="LY3" s="124"/>
      <c r="LZ3" s="124"/>
      <c r="MA3" s="124"/>
      <c r="MB3" s="124"/>
      <c r="MC3" s="124"/>
      <c r="MD3" s="124"/>
      <c r="ME3" s="124"/>
      <c r="MF3" s="124"/>
      <c r="MG3" s="124"/>
      <c r="MH3" s="124"/>
      <c r="MI3" s="124"/>
      <c r="MJ3" s="124"/>
      <c r="MK3" s="124"/>
      <c r="ML3" s="124"/>
      <c r="MM3" s="124"/>
      <c r="MN3" s="124"/>
      <c r="MO3" s="124"/>
      <c r="MP3" s="124"/>
      <c r="MQ3" s="124"/>
      <c r="MR3" s="124"/>
      <c r="MS3" s="124"/>
      <c r="MT3" s="124"/>
      <c r="MU3" s="124"/>
      <c r="MV3" s="124"/>
      <c r="MW3" s="124"/>
      <c r="MX3" s="124"/>
      <c r="MY3" s="124"/>
      <c r="MZ3" s="124"/>
      <c r="NA3" s="124"/>
      <c r="NB3" s="124"/>
      <c r="NC3" s="124"/>
      <c r="ND3" s="124"/>
      <c r="NE3" s="124"/>
      <c r="NF3" s="124"/>
      <c r="NG3" s="124"/>
      <c r="NH3" s="124"/>
      <c r="NI3" s="124"/>
      <c r="NJ3" s="124"/>
      <c r="NK3" s="124"/>
      <c r="NL3" s="124"/>
      <c r="NM3" s="124"/>
      <c r="NN3" s="124"/>
      <c r="NO3" s="124"/>
      <c r="NP3" s="124"/>
      <c r="NQ3" s="124"/>
      <c r="NR3" s="124"/>
      <c r="NS3" s="124"/>
      <c r="NT3" s="124"/>
      <c r="NU3" s="124"/>
      <c r="NV3" s="124"/>
      <c r="NW3" s="124"/>
      <c r="NX3" s="124"/>
      <c r="NY3" s="124"/>
      <c r="NZ3" s="124"/>
      <c r="OA3" s="124"/>
      <c r="OB3" s="124"/>
      <c r="OC3" s="124"/>
      <c r="OD3" s="124"/>
      <c r="OE3" s="124"/>
      <c r="OF3" s="124"/>
      <c r="OG3" s="124"/>
      <c r="OH3" s="124"/>
      <c r="OI3" s="124"/>
      <c r="OJ3" s="124"/>
      <c r="OK3" s="124"/>
      <c r="OL3" s="124"/>
      <c r="OM3" s="124"/>
      <c r="ON3" s="124"/>
      <c r="OO3" s="124"/>
      <c r="OP3" s="124"/>
      <c r="OQ3" s="124"/>
      <c r="OR3" s="124"/>
      <c r="OS3" s="124"/>
      <c r="OT3" s="124"/>
      <c r="OU3" s="124"/>
      <c r="OV3" s="124"/>
      <c r="OW3" s="124"/>
      <c r="OX3" s="124"/>
      <c r="OY3" s="124"/>
      <c r="OZ3" s="124"/>
      <c r="PA3" s="124"/>
      <c r="PB3" s="124"/>
      <c r="PC3" s="124"/>
      <c r="PD3" s="124"/>
      <c r="PE3" s="124"/>
      <c r="PF3" s="124"/>
      <c r="PG3" s="124"/>
      <c r="PH3" s="124"/>
      <c r="PI3" s="124"/>
      <c r="PJ3" s="124"/>
      <c r="PK3" s="124"/>
      <c r="PL3" s="124"/>
      <c r="PM3" s="124"/>
      <c r="PN3" s="124"/>
      <c r="PO3" s="124"/>
      <c r="PP3" s="124"/>
      <c r="PQ3" s="124"/>
      <c r="PR3" s="124"/>
      <c r="PS3" s="124"/>
      <c r="PT3" s="124"/>
      <c r="PU3" s="124"/>
      <c r="PV3" s="124"/>
      <c r="PW3" s="124"/>
      <c r="PX3" s="124"/>
      <c r="PY3" s="124"/>
      <c r="PZ3" s="124"/>
      <c r="QA3" s="124"/>
      <c r="QB3" s="124"/>
      <c r="QC3" s="124"/>
      <c r="QD3" s="124"/>
      <c r="QE3" s="124"/>
      <c r="QF3" s="124"/>
      <c r="QG3" s="124"/>
      <c r="QH3" s="124"/>
      <c r="QI3" s="124"/>
      <c r="QJ3" s="124"/>
      <c r="QK3" s="124"/>
      <c r="QL3" s="124"/>
      <c r="QM3" s="124"/>
      <c r="QN3" s="124"/>
      <c r="QO3" s="124"/>
      <c r="QP3" s="124"/>
      <c r="QQ3" s="124"/>
      <c r="QR3" s="124"/>
      <c r="QS3" s="124"/>
      <c r="QT3" s="124"/>
      <c r="QU3" s="124"/>
      <c r="QV3" s="124"/>
      <c r="QW3" s="124"/>
      <c r="QX3" s="124"/>
      <c r="QY3" s="124"/>
      <c r="QZ3" s="124"/>
      <c r="RA3" s="124"/>
      <c r="RB3" s="124"/>
      <c r="RC3" s="124"/>
      <c r="RD3" s="124"/>
      <c r="RE3" s="124"/>
      <c r="RF3" s="124"/>
      <c r="RG3" s="124"/>
      <c r="RH3" s="124"/>
      <c r="RI3" s="124"/>
      <c r="RJ3" s="124"/>
      <c r="RK3" s="124"/>
      <c r="RL3" s="124"/>
      <c r="RM3" s="124"/>
      <c r="RN3" s="124"/>
      <c r="RO3" s="124"/>
      <c r="RP3" s="124"/>
      <c r="RQ3" s="124"/>
      <c r="RR3" s="124"/>
      <c r="RS3" s="124"/>
      <c r="RT3" s="124"/>
      <c r="RU3" s="124"/>
      <c r="RV3" s="124"/>
      <c r="RW3" s="124"/>
      <c r="RX3" s="124"/>
      <c r="RY3" s="124"/>
      <c r="RZ3" s="124"/>
      <c r="SA3" s="124"/>
      <c r="SB3" s="124"/>
      <c r="SC3" s="124"/>
      <c r="SD3" s="124"/>
      <c r="SE3" s="124"/>
      <c r="SF3" s="124"/>
      <c r="SG3" s="124"/>
      <c r="SH3" s="124"/>
      <c r="SI3" s="124"/>
      <c r="SJ3" s="124"/>
      <c r="SK3" s="124"/>
      <c r="SL3" s="124"/>
      <c r="SM3" s="124"/>
      <c r="SN3" s="124"/>
      <c r="SO3" s="124"/>
      <c r="SP3" s="124"/>
      <c r="SQ3" s="124"/>
      <c r="SR3" s="124"/>
      <c r="SS3" s="124"/>
      <c r="ST3" s="124"/>
      <c r="SU3" s="124"/>
      <c r="SV3" s="124"/>
      <c r="SW3" s="124"/>
      <c r="SX3" s="124"/>
      <c r="SY3" s="124"/>
      <c r="SZ3" s="124"/>
      <c r="TA3" s="124"/>
      <c r="TB3" s="124"/>
      <c r="TC3" s="124"/>
      <c r="TD3" s="124"/>
      <c r="TE3" s="124"/>
      <c r="TF3" s="124"/>
      <c r="TG3" s="124"/>
      <c r="TH3" s="124"/>
      <c r="TI3" s="124"/>
      <c r="TJ3" s="124"/>
      <c r="TK3" s="124"/>
      <c r="TL3" s="124"/>
      <c r="TM3" s="124"/>
      <c r="TN3" s="124"/>
      <c r="TO3" s="124"/>
      <c r="TP3" s="124"/>
      <c r="TQ3" s="124"/>
      <c r="TR3" s="124"/>
      <c r="TS3" s="124"/>
      <c r="TT3" s="124"/>
      <c r="TU3" s="124"/>
      <c r="TV3" s="124"/>
      <c r="TW3" s="124"/>
      <c r="TX3" s="124"/>
      <c r="TY3" s="124"/>
      <c r="TZ3" s="124"/>
      <c r="UA3" s="124"/>
      <c r="UB3" s="124"/>
      <c r="UC3" s="124"/>
      <c r="UD3" s="124"/>
      <c r="UE3" s="124"/>
      <c r="UF3" s="124"/>
      <c r="UG3" s="124"/>
      <c r="UH3" s="124"/>
      <c r="UI3" s="124"/>
      <c r="UJ3" s="124"/>
      <c r="UK3" s="124"/>
      <c r="UL3" s="124"/>
      <c r="UM3" s="124"/>
      <c r="UN3" s="124"/>
      <c r="UO3" s="124"/>
      <c r="UP3" s="124"/>
      <c r="UQ3" s="124"/>
      <c r="UR3" s="124"/>
      <c r="US3" s="124"/>
      <c r="UT3" s="124"/>
      <c r="UU3" s="124"/>
      <c r="UV3" s="124"/>
      <c r="UW3" s="124"/>
      <c r="UX3" s="124"/>
      <c r="UY3" s="124"/>
      <c r="UZ3" s="124"/>
      <c r="VA3" s="124"/>
      <c r="VB3" s="124"/>
      <c r="VC3" s="124"/>
      <c r="VD3" s="124"/>
      <c r="VE3" s="124"/>
      <c r="VF3" s="124"/>
      <c r="VG3" s="124"/>
      <c r="VH3" s="124"/>
      <c r="VI3" s="124"/>
      <c r="VJ3" s="124"/>
      <c r="VK3" s="124"/>
      <c r="VL3" s="124"/>
      <c r="VM3" s="124"/>
      <c r="VN3" s="124"/>
      <c r="VO3" s="124"/>
      <c r="VP3" s="124"/>
      <c r="VQ3" s="124"/>
      <c r="VR3" s="124"/>
      <c r="VS3" s="124"/>
      <c r="VT3" s="124"/>
      <c r="VU3" s="124"/>
      <c r="VV3" s="124"/>
      <c r="VW3" s="124"/>
      <c r="VX3" s="124"/>
      <c r="VY3" s="124"/>
      <c r="VZ3" s="124"/>
      <c r="WA3" s="124"/>
      <c r="WB3" s="124"/>
      <c r="WC3" s="124"/>
      <c r="WD3" s="124"/>
      <c r="WE3" s="124"/>
      <c r="WF3" s="124"/>
      <c r="WG3" s="124"/>
      <c r="WH3" s="124"/>
      <c r="WI3" s="124"/>
      <c r="WJ3" s="124"/>
      <c r="WK3" s="124"/>
      <c r="WL3" s="124"/>
      <c r="WM3" s="124"/>
      <c r="WN3" s="124"/>
      <c r="WO3" s="124"/>
      <c r="WP3" s="124"/>
      <c r="WQ3" s="124"/>
      <c r="WR3" s="124"/>
      <c r="WS3" s="124"/>
      <c r="WT3" s="124"/>
      <c r="WU3" s="124"/>
      <c r="WV3" s="124"/>
      <c r="WW3" s="124"/>
      <c r="WX3" s="124"/>
      <c r="WY3" s="124"/>
      <c r="WZ3" s="124"/>
      <c r="XA3" s="124"/>
      <c r="XB3" s="124"/>
      <c r="XC3" s="124"/>
      <c r="XD3" s="124"/>
      <c r="XE3" s="124"/>
      <c r="XF3" s="124"/>
      <c r="XG3" s="124"/>
      <c r="XH3" s="124"/>
      <c r="XI3" s="124"/>
      <c r="XJ3" s="124"/>
      <c r="XK3" s="124"/>
      <c r="XL3" s="124"/>
      <c r="XM3" s="124"/>
      <c r="XN3" s="124"/>
      <c r="XO3" s="124"/>
      <c r="XP3" s="124"/>
      <c r="XQ3" s="124"/>
      <c r="XR3" s="124"/>
      <c r="XS3" s="124"/>
      <c r="XT3" s="124"/>
      <c r="XU3" s="124"/>
      <c r="XV3" s="124"/>
      <c r="XW3" s="124"/>
      <c r="XX3" s="124"/>
      <c r="XY3" s="124"/>
      <c r="XZ3" s="124"/>
      <c r="YA3" s="124"/>
      <c r="YB3" s="124"/>
      <c r="YC3" s="124"/>
      <c r="YD3" s="124"/>
      <c r="YE3" s="124"/>
      <c r="YF3" s="124"/>
      <c r="YG3" s="124"/>
      <c r="YH3" s="124"/>
      <c r="YI3" s="124"/>
      <c r="YJ3" s="124"/>
      <c r="YK3" s="124"/>
      <c r="YL3" s="124"/>
      <c r="YM3" s="124"/>
      <c r="YN3" s="124"/>
      <c r="YO3" s="124"/>
      <c r="YP3" s="124"/>
      <c r="YQ3" s="124"/>
      <c r="YR3" s="124"/>
      <c r="YS3" s="124"/>
      <c r="YT3" s="124"/>
      <c r="YU3" s="124"/>
      <c r="YV3" s="124"/>
      <c r="YW3" s="124"/>
      <c r="YX3" s="124"/>
      <c r="YY3" s="124"/>
      <c r="YZ3" s="124"/>
      <c r="ZA3" s="124"/>
      <c r="ZB3" s="124"/>
      <c r="ZC3" s="124"/>
      <c r="ZD3" s="124"/>
      <c r="ZE3" s="124"/>
      <c r="ZF3" s="124"/>
      <c r="ZG3" s="124"/>
      <c r="ZH3" s="124"/>
      <c r="ZI3" s="124"/>
      <c r="ZJ3" s="124"/>
      <c r="ZK3" s="124"/>
      <c r="ZL3" s="124"/>
      <c r="ZM3" s="124"/>
      <c r="ZN3" s="124"/>
      <c r="ZO3" s="124"/>
      <c r="ZP3" s="124"/>
      <c r="ZQ3" s="124"/>
      <c r="ZR3" s="124"/>
      <c r="ZS3" s="124"/>
      <c r="ZT3" s="124"/>
      <c r="ZU3" s="124"/>
      <c r="ZV3" s="124"/>
      <c r="ZW3" s="124"/>
      <c r="ZX3" s="124"/>
      <c r="ZY3" s="124"/>
      <c r="ZZ3" s="124"/>
      <c r="AAA3" s="124"/>
      <c r="AAB3" s="124"/>
      <c r="AAC3" s="124"/>
      <c r="AAD3" s="124"/>
      <c r="AAE3" s="124"/>
      <c r="AAF3" s="124"/>
      <c r="AAG3" s="124"/>
      <c r="AAH3" s="124"/>
      <c r="AAI3" s="124"/>
      <c r="AAJ3" s="124"/>
      <c r="AAK3" s="124"/>
      <c r="AAL3" s="124"/>
      <c r="AAM3" s="124"/>
      <c r="AAN3" s="124"/>
      <c r="AAO3" s="124"/>
      <c r="AAP3" s="124"/>
      <c r="AAQ3" s="124"/>
      <c r="AAR3" s="124"/>
      <c r="AAS3" s="124"/>
      <c r="AAT3" s="124"/>
      <c r="AAU3" s="124"/>
      <c r="AAV3" s="124"/>
      <c r="AAW3" s="124"/>
      <c r="AAX3" s="124"/>
      <c r="AAY3" s="124"/>
      <c r="AAZ3" s="124"/>
      <c r="ABA3" s="124"/>
      <c r="ABB3" s="124"/>
      <c r="ABC3" s="124"/>
      <c r="ABD3" s="124"/>
      <c r="ABE3" s="124"/>
      <c r="ABF3" s="124"/>
      <c r="ABG3" s="124"/>
      <c r="ABH3" s="124"/>
      <c r="ABI3" s="124"/>
      <c r="ABJ3" s="124"/>
      <c r="ABK3" s="124"/>
      <c r="ABL3" s="124"/>
      <c r="ABM3" s="124"/>
      <c r="ABN3" s="124"/>
      <c r="ABO3" s="124"/>
      <c r="ABP3" s="124"/>
      <c r="ABQ3" s="124"/>
      <c r="ABR3" s="124"/>
      <c r="ABS3" s="124"/>
      <c r="ABT3" s="124"/>
      <c r="ABU3" s="124"/>
      <c r="ABV3" s="124"/>
      <c r="ABW3" s="124"/>
      <c r="ABX3" s="124"/>
      <c r="ABY3" s="124"/>
      <c r="ABZ3" s="124"/>
      <c r="ACA3" s="124"/>
      <c r="ACB3" s="124"/>
      <c r="ACC3" s="124"/>
      <c r="ACD3" s="124"/>
      <c r="ACE3" s="124"/>
      <c r="ACF3" s="124"/>
      <c r="ACG3" s="124"/>
      <c r="ACH3" s="124"/>
      <c r="ACI3" s="124"/>
      <c r="ACJ3" s="124"/>
      <c r="ACK3" s="124"/>
      <c r="ACL3" s="124"/>
      <c r="ACM3" s="124"/>
      <c r="ACN3" s="124"/>
      <c r="ACO3" s="124"/>
      <c r="ACP3" s="124"/>
      <c r="ACQ3" s="124"/>
      <c r="ACR3" s="124"/>
      <c r="ACS3" s="124"/>
      <c r="ACT3" s="124"/>
      <c r="ACU3" s="124"/>
      <c r="ACV3" s="124"/>
      <c r="ACW3" s="124"/>
      <c r="ACX3" s="124"/>
      <c r="ACY3" s="124"/>
      <c r="ACZ3" s="124"/>
      <c r="ADA3" s="124"/>
      <c r="ADB3" s="124"/>
      <c r="ADC3" s="124"/>
      <c r="ADD3" s="124"/>
      <c r="ADE3" s="124"/>
      <c r="ADF3" s="124"/>
      <c r="ADG3" s="124"/>
      <c r="ADH3" s="124"/>
      <c r="ADI3" s="124"/>
      <c r="ADJ3" s="124"/>
      <c r="ADK3" s="124"/>
      <c r="ADL3" s="124"/>
      <c r="ADM3" s="124"/>
      <c r="ADN3" s="124"/>
      <c r="ADO3" s="124"/>
      <c r="ADP3" s="124"/>
      <c r="ADQ3" s="124"/>
      <c r="ADR3" s="124"/>
      <c r="ADS3" s="124"/>
      <c r="ADT3" s="124"/>
      <c r="ADU3" s="124"/>
      <c r="ADV3" s="124"/>
      <c r="ADW3" s="124"/>
      <c r="ADX3" s="124"/>
      <c r="ADY3" s="124"/>
      <c r="ADZ3" s="124"/>
      <c r="AEA3" s="124"/>
      <c r="AEB3" s="124"/>
      <c r="AEC3" s="124"/>
      <c r="AED3" s="124"/>
      <c r="AEE3" s="124"/>
      <c r="AEF3" s="124"/>
      <c r="AEG3" s="124"/>
      <c r="AEH3" s="124"/>
      <c r="AEI3" s="124"/>
      <c r="AEJ3" s="124"/>
      <c r="AEK3" s="124"/>
      <c r="AEL3" s="124"/>
      <c r="AEM3" s="124"/>
      <c r="AEN3" s="124"/>
      <c r="AEO3" s="124"/>
      <c r="AEP3" s="124"/>
      <c r="AEQ3" s="124"/>
      <c r="AER3" s="124"/>
      <c r="AES3" s="124"/>
      <c r="AET3" s="124"/>
      <c r="AEU3" s="124"/>
      <c r="AEV3" s="124"/>
      <c r="AEW3" s="124"/>
      <c r="AEX3" s="124"/>
      <c r="AEY3" s="124"/>
      <c r="AEZ3" s="124"/>
      <c r="AFA3" s="124"/>
      <c r="AFB3" s="124"/>
      <c r="AFC3" s="124"/>
      <c r="AFD3" s="124"/>
      <c r="AFE3" s="124"/>
      <c r="AFF3" s="124"/>
      <c r="AFG3" s="124"/>
      <c r="AFH3" s="124"/>
      <c r="AFI3" s="124"/>
      <c r="AFJ3" s="124"/>
      <c r="AFK3" s="124"/>
      <c r="AFL3" s="124"/>
      <c r="AFM3" s="124"/>
      <c r="AFN3" s="124"/>
      <c r="AFO3" s="124"/>
      <c r="AFP3" s="124"/>
      <c r="AFQ3" s="124"/>
      <c r="AFR3" s="124"/>
      <c r="AFS3" s="124"/>
      <c r="AFT3" s="124"/>
      <c r="AFU3" s="124"/>
      <c r="AFV3" s="124"/>
      <c r="AFW3" s="124"/>
      <c r="AFX3" s="124"/>
      <c r="AFY3" s="124"/>
      <c r="AFZ3" s="124"/>
      <c r="AGA3" s="124"/>
      <c r="AGB3" s="124"/>
      <c r="AGC3" s="124"/>
      <c r="AGD3" s="124"/>
      <c r="AGE3" s="124"/>
      <c r="AGF3" s="124"/>
      <c r="AGG3" s="124"/>
      <c r="AGH3" s="124"/>
      <c r="AGI3" s="124"/>
      <c r="AGJ3" s="124"/>
      <c r="AGK3" s="124"/>
      <c r="AGL3" s="124"/>
      <c r="AGM3" s="124"/>
      <c r="AGN3" s="124"/>
      <c r="AGO3" s="124"/>
      <c r="AGP3" s="124"/>
      <c r="AGQ3" s="124"/>
      <c r="AGR3" s="124"/>
      <c r="AGS3" s="124"/>
      <c r="AGT3" s="124"/>
      <c r="AGU3" s="124"/>
      <c r="AGV3" s="124"/>
      <c r="AGW3" s="124"/>
      <c r="AGX3" s="124"/>
      <c r="AGY3" s="124"/>
      <c r="AGZ3" s="124"/>
      <c r="AHA3" s="124"/>
      <c r="AHB3" s="124"/>
      <c r="AHC3" s="124"/>
      <c r="AHD3" s="124"/>
      <c r="AHE3" s="124"/>
      <c r="AHF3" s="124"/>
      <c r="AHG3" s="124"/>
      <c r="AHH3" s="124"/>
      <c r="AHI3" s="124"/>
      <c r="AHJ3" s="124"/>
      <c r="AHK3" s="124"/>
      <c r="AHL3" s="124"/>
      <c r="AHM3" s="124"/>
      <c r="AHN3" s="124"/>
      <c r="AHO3" s="124"/>
      <c r="AHP3" s="124"/>
      <c r="AHQ3" s="124"/>
      <c r="AHR3" s="124"/>
      <c r="AHS3" s="124"/>
      <c r="AHT3" s="124"/>
      <c r="AHU3" s="124"/>
      <c r="AHV3" s="124"/>
      <c r="AHW3" s="124"/>
      <c r="AHX3" s="124"/>
      <c r="AHY3" s="124"/>
      <c r="AHZ3" s="124"/>
      <c r="AIA3" s="124"/>
      <c r="AIB3" s="124"/>
      <c r="AIC3" s="124"/>
      <c r="AID3" s="124"/>
      <c r="AIE3" s="124"/>
      <c r="AIF3" s="124"/>
      <c r="AIG3" s="124"/>
      <c r="AIH3" s="124"/>
      <c r="AII3" s="124"/>
      <c r="AIJ3" s="124"/>
      <c r="AIK3" s="124"/>
      <c r="AIL3" s="124"/>
      <c r="AIM3" s="124"/>
      <c r="AIN3" s="124"/>
      <c r="AIO3" s="124"/>
      <c r="AIP3" s="124"/>
      <c r="AIQ3" s="124"/>
      <c r="AIR3" s="124"/>
      <c r="AIS3" s="124"/>
    </row>
    <row r="4" spans="1:929" ht="23.1" customHeight="1" x14ac:dyDescent="0.2">
      <c r="A4" s="81"/>
      <c r="B4" s="275"/>
      <c r="C4" s="275"/>
      <c r="D4" s="275"/>
      <c r="E4" s="153"/>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c r="IZ4" s="124"/>
      <c r="JA4" s="124"/>
      <c r="JB4" s="124"/>
      <c r="JC4" s="124"/>
      <c r="JD4" s="124"/>
      <c r="JE4" s="124"/>
      <c r="JF4" s="124"/>
      <c r="JG4" s="124"/>
      <c r="JH4" s="124"/>
      <c r="JI4" s="124"/>
      <c r="JJ4" s="124"/>
      <c r="JK4" s="124"/>
      <c r="JL4" s="124"/>
      <c r="JM4" s="124"/>
      <c r="JN4" s="124"/>
      <c r="JO4" s="124"/>
      <c r="JP4" s="124"/>
      <c r="JQ4" s="124"/>
      <c r="JR4" s="124"/>
      <c r="JS4" s="124"/>
      <c r="JT4" s="124"/>
      <c r="JU4" s="124"/>
      <c r="JV4" s="124"/>
      <c r="JW4" s="124"/>
      <c r="JX4" s="124"/>
      <c r="JY4" s="124"/>
      <c r="JZ4" s="124"/>
      <c r="KA4" s="124"/>
      <c r="KB4" s="124"/>
      <c r="KC4" s="124"/>
      <c r="KD4" s="124"/>
      <c r="KE4" s="124"/>
      <c r="KF4" s="124"/>
      <c r="KG4" s="124"/>
      <c r="KH4" s="124"/>
      <c r="KI4" s="124"/>
      <c r="KJ4" s="124"/>
      <c r="KK4" s="124"/>
      <c r="KL4" s="124"/>
      <c r="KM4" s="124"/>
      <c r="KN4" s="124"/>
      <c r="KO4" s="124"/>
      <c r="KP4" s="124"/>
      <c r="KQ4" s="124"/>
      <c r="KR4" s="124"/>
      <c r="KS4" s="124"/>
      <c r="KT4" s="124"/>
      <c r="KU4" s="124"/>
      <c r="KV4" s="124"/>
      <c r="KW4" s="124"/>
      <c r="KX4" s="124"/>
      <c r="KY4" s="124"/>
      <c r="KZ4" s="124"/>
      <c r="LA4" s="124"/>
      <c r="LB4" s="124"/>
      <c r="LC4" s="124"/>
      <c r="LD4" s="124"/>
      <c r="LE4" s="124"/>
      <c r="LF4" s="124"/>
      <c r="LG4" s="124"/>
      <c r="LH4" s="124"/>
      <c r="LI4" s="124"/>
      <c r="LJ4" s="124"/>
      <c r="LK4" s="124"/>
      <c r="LL4" s="124"/>
      <c r="LM4" s="124"/>
      <c r="LN4" s="124"/>
      <c r="LO4" s="124"/>
      <c r="LP4" s="124"/>
      <c r="LQ4" s="124"/>
      <c r="LR4" s="124"/>
      <c r="LS4" s="124"/>
      <c r="LT4" s="124"/>
      <c r="LU4" s="124"/>
      <c r="LV4" s="124"/>
      <c r="LW4" s="124"/>
      <c r="LX4" s="124"/>
      <c r="LY4" s="124"/>
      <c r="LZ4" s="124"/>
      <c r="MA4" s="124"/>
      <c r="MB4" s="124"/>
      <c r="MC4" s="124"/>
      <c r="MD4" s="124"/>
      <c r="ME4" s="124"/>
      <c r="MF4" s="124"/>
      <c r="MG4" s="124"/>
      <c r="MH4" s="124"/>
      <c r="MI4" s="124"/>
      <c r="MJ4" s="124"/>
      <c r="MK4" s="124"/>
      <c r="ML4" s="124"/>
      <c r="MM4" s="124"/>
      <c r="MN4" s="124"/>
      <c r="MO4" s="124"/>
      <c r="MP4" s="124"/>
      <c r="MQ4" s="124"/>
      <c r="MR4" s="124"/>
      <c r="MS4" s="124"/>
      <c r="MT4" s="124"/>
      <c r="MU4" s="124"/>
      <c r="MV4" s="124"/>
      <c r="MW4" s="124"/>
      <c r="MX4" s="124"/>
      <c r="MY4" s="124"/>
      <c r="MZ4" s="124"/>
      <c r="NA4" s="124"/>
      <c r="NB4" s="124"/>
      <c r="NC4" s="124"/>
      <c r="ND4" s="124"/>
      <c r="NE4" s="124"/>
      <c r="NF4" s="124"/>
      <c r="NG4" s="124"/>
      <c r="NH4" s="124"/>
      <c r="NI4" s="124"/>
      <c r="NJ4" s="124"/>
      <c r="NK4" s="124"/>
      <c r="NL4" s="124"/>
      <c r="NM4" s="124"/>
      <c r="NN4" s="124"/>
      <c r="NO4" s="124"/>
      <c r="NP4" s="124"/>
      <c r="NQ4" s="124"/>
      <c r="NR4" s="124"/>
      <c r="NS4" s="124"/>
      <c r="NT4" s="124"/>
      <c r="NU4" s="124"/>
      <c r="NV4" s="124"/>
      <c r="NW4" s="124"/>
      <c r="NX4" s="124"/>
      <c r="NY4" s="124"/>
      <c r="NZ4" s="124"/>
      <c r="OA4" s="124"/>
      <c r="OB4" s="124"/>
      <c r="OC4" s="124"/>
      <c r="OD4" s="124"/>
      <c r="OE4" s="124"/>
      <c r="OF4" s="124"/>
      <c r="OG4" s="124"/>
      <c r="OH4" s="124"/>
      <c r="OI4" s="124"/>
      <c r="OJ4" s="124"/>
      <c r="OK4" s="124"/>
      <c r="OL4" s="124"/>
      <c r="OM4" s="124"/>
      <c r="ON4" s="124"/>
      <c r="OO4" s="124"/>
      <c r="OP4" s="124"/>
      <c r="OQ4" s="124"/>
      <c r="OR4" s="124"/>
      <c r="OS4" s="124"/>
      <c r="OT4" s="124"/>
      <c r="OU4" s="124"/>
      <c r="OV4" s="124"/>
      <c r="OW4" s="124"/>
      <c r="OX4" s="124"/>
      <c r="OY4" s="124"/>
      <c r="OZ4" s="124"/>
      <c r="PA4" s="124"/>
      <c r="PB4" s="124"/>
      <c r="PC4" s="124"/>
      <c r="PD4" s="124"/>
      <c r="PE4" s="124"/>
      <c r="PF4" s="124"/>
      <c r="PG4" s="124"/>
      <c r="PH4" s="124"/>
      <c r="PI4" s="124"/>
      <c r="PJ4" s="124"/>
      <c r="PK4" s="124"/>
      <c r="PL4" s="124"/>
      <c r="PM4" s="124"/>
      <c r="PN4" s="124"/>
      <c r="PO4" s="124"/>
      <c r="PP4" s="124"/>
      <c r="PQ4" s="124"/>
      <c r="PR4" s="124"/>
      <c r="PS4" s="124"/>
      <c r="PT4" s="124"/>
      <c r="PU4" s="124"/>
      <c r="PV4" s="124"/>
      <c r="PW4" s="124"/>
      <c r="PX4" s="124"/>
      <c r="PY4" s="124"/>
      <c r="PZ4" s="124"/>
      <c r="QA4" s="124"/>
      <c r="QB4" s="124"/>
      <c r="QC4" s="124"/>
      <c r="QD4" s="124"/>
      <c r="QE4" s="124"/>
      <c r="QF4" s="124"/>
      <c r="QG4" s="124"/>
      <c r="QH4" s="124"/>
      <c r="QI4" s="124"/>
      <c r="QJ4" s="124"/>
      <c r="QK4" s="124"/>
      <c r="QL4" s="124"/>
      <c r="QM4" s="124"/>
      <c r="QN4" s="124"/>
      <c r="QO4" s="124"/>
      <c r="QP4" s="124"/>
      <c r="QQ4" s="124"/>
      <c r="QR4" s="124"/>
      <c r="QS4" s="124"/>
      <c r="QT4" s="124"/>
      <c r="QU4" s="124"/>
      <c r="QV4" s="124"/>
      <c r="QW4" s="124"/>
      <c r="QX4" s="124"/>
      <c r="QY4" s="124"/>
      <c r="QZ4" s="124"/>
      <c r="RA4" s="124"/>
      <c r="RB4" s="124"/>
      <c r="RC4" s="124"/>
      <c r="RD4" s="124"/>
      <c r="RE4" s="124"/>
      <c r="RF4" s="124"/>
      <c r="RG4" s="124"/>
      <c r="RH4" s="124"/>
      <c r="RI4" s="124"/>
      <c r="RJ4" s="124"/>
      <c r="RK4" s="124"/>
      <c r="RL4" s="124"/>
      <c r="RM4" s="124"/>
      <c r="RN4" s="124"/>
      <c r="RO4" s="124"/>
      <c r="RP4" s="124"/>
      <c r="RQ4" s="124"/>
      <c r="RR4" s="124"/>
      <c r="RS4" s="124"/>
      <c r="RT4" s="124"/>
      <c r="RU4" s="124"/>
      <c r="RV4" s="124"/>
      <c r="RW4" s="124"/>
      <c r="RX4" s="124"/>
      <c r="RY4" s="124"/>
      <c r="RZ4" s="124"/>
      <c r="SA4" s="124"/>
      <c r="SB4" s="124"/>
      <c r="SC4" s="124"/>
      <c r="SD4" s="124"/>
      <c r="SE4" s="124"/>
      <c r="SF4" s="124"/>
      <c r="SG4" s="124"/>
      <c r="SH4" s="124"/>
      <c r="SI4" s="124"/>
      <c r="SJ4" s="124"/>
      <c r="SK4" s="124"/>
      <c r="SL4" s="124"/>
      <c r="SM4" s="124"/>
      <c r="SN4" s="124"/>
      <c r="SO4" s="124"/>
      <c r="SP4" s="124"/>
      <c r="SQ4" s="124"/>
      <c r="SR4" s="124"/>
      <c r="SS4" s="124"/>
      <c r="ST4" s="124"/>
      <c r="SU4" s="124"/>
      <c r="SV4" s="124"/>
      <c r="SW4" s="124"/>
      <c r="SX4" s="124"/>
      <c r="SY4" s="124"/>
      <c r="SZ4" s="124"/>
      <c r="TA4" s="124"/>
      <c r="TB4" s="124"/>
      <c r="TC4" s="124"/>
      <c r="TD4" s="124"/>
      <c r="TE4" s="124"/>
      <c r="TF4" s="124"/>
      <c r="TG4" s="124"/>
      <c r="TH4" s="124"/>
      <c r="TI4" s="124"/>
      <c r="TJ4" s="124"/>
      <c r="TK4" s="124"/>
      <c r="TL4" s="124"/>
      <c r="TM4" s="124"/>
      <c r="TN4" s="124"/>
      <c r="TO4" s="124"/>
      <c r="TP4" s="124"/>
      <c r="TQ4" s="124"/>
      <c r="TR4" s="124"/>
      <c r="TS4" s="124"/>
      <c r="TT4" s="124"/>
      <c r="TU4" s="124"/>
      <c r="TV4" s="124"/>
      <c r="TW4" s="124"/>
      <c r="TX4" s="124"/>
      <c r="TY4" s="124"/>
      <c r="TZ4" s="124"/>
      <c r="UA4" s="124"/>
      <c r="UB4" s="124"/>
      <c r="UC4" s="124"/>
      <c r="UD4" s="124"/>
      <c r="UE4" s="124"/>
      <c r="UF4" s="124"/>
      <c r="UG4" s="124"/>
      <c r="UH4" s="124"/>
      <c r="UI4" s="124"/>
      <c r="UJ4" s="124"/>
      <c r="UK4" s="124"/>
      <c r="UL4" s="124"/>
      <c r="UM4" s="124"/>
      <c r="UN4" s="124"/>
      <c r="UO4" s="124"/>
      <c r="UP4" s="124"/>
      <c r="UQ4" s="124"/>
      <c r="UR4" s="124"/>
      <c r="US4" s="124"/>
      <c r="UT4" s="124"/>
      <c r="UU4" s="124"/>
      <c r="UV4" s="124"/>
      <c r="UW4" s="124"/>
      <c r="UX4" s="124"/>
      <c r="UY4" s="124"/>
      <c r="UZ4" s="124"/>
      <c r="VA4" s="124"/>
      <c r="VB4" s="124"/>
      <c r="VC4" s="124"/>
      <c r="VD4" s="124"/>
      <c r="VE4" s="124"/>
      <c r="VF4" s="124"/>
      <c r="VG4" s="124"/>
      <c r="VH4" s="124"/>
      <c r="VI4" s="124"/>
      <c r="VJ4" s="124"/>
      <c r="VK4" s="124"/>
      <c r="VL4" s="124"/>
      <c r="VM4" s="124"/>
      <c r="VN4" s="124"/>
      <c r="VO4" s="124"/>
      <c r="VP4" s="124"/>
      <c r="VQ4" s="124"/>
      <c r="VR4" s="124"/>
      <c r="VS4" s="124"/>
      <c r="VT4" s="124"/>
      <c r="VU4" s="124"/>
      <c r="VV4" s="124"/>
      <c r="VW4" s="124"/>
      <c r="VX4" s="124"/>
      <c r="VY4" s="124"/>
      <c r="VZ4" s="124"/>
      <c r="WA4" s="124"/>
      <c r="WB4" s="124"/>
      <c r="WC4" s="124"/>
      <c r="WD4" s="124"/>
      <c r="WE4" s="124"/>
      <c r="WF4" s="124"/>
      <c r="WG4" s="124"/>
      <c r="WH4" s="124"/>
      <c r="WI4" s="124"/>
      <c r="WJ4" s="124"/>
      <c r="WK4" s="124"/>
      <c r="WL4" s="124"/>
      <c r="WM4" s="124"/>
      <c r="WN4" s="124"/>
      <c r="WO4" s="124"/>
      <c r="WP4" s="124"/>
      <c r="WQ4" s="124"/>
      <c r="WR4" s="124"/>
      <c r="WS4" s="124"/>
      <c r="WT4" s="124"/>
      <c r="WU4" s="124"/>
      <c r="WV4" s="124"/>
      <c r="WW4" s="124"/>
      <c r="WX4" s="124"/>
      <c r="WY4" s="124"/>
      <c r="WZ4" s="124"/>
      <c r="XA4" s="124"/>
      <c r="XB4" s="124"/>
      <c r="XC4" s="124"/>
      <c r="XD4" s="124"/>
      <c r="XE4" s="124"/>
      <c r="XF4" s="124"/>
      <c r="XG4" s="124"/>
      <c r="XH4" s="124"/>
      <c r="XI4" s="124"/>
      <c r="XJ4" s="124"/>
      <c r="XK4" s="124"/>
      <c r="XL4" s="124"/>
      <c r="XM4" s="124"/>
      <c r="XN4" s="124"/>
      <c r="XO4" s="124"/>
      <c r="XP4" s="124"/>
      <c r="XQ4" s="124"/>
      <c r="XR4" s="124"/>
      <c r="XS4" s="124"/>
      <c r="XT4" s="124"/>
      <c r="XU4" s="124"/>
      <c r="XV4" s="124"/>
      <c r="XW4" s="124"/>
      <c r="XX4" s="124"/>
      <c r="XY4" s="124"/>
      <c r="XZ4" s="124"/>
      <c r="YA4" s="124"/>
      <c r="YB4" s="124"/>
      <c r="YC4" s="124"/>
      <c r="YD4" s="124"/>
      <c r="YE4" s="124"/>
      <c r="YF4" s="124"/>
      <c r="YG4" s="124"/>
      <c r="YH4" s="124"/>
      <c r="YI4" s="124"/>
      <c r="YJ4" s="124"/>
      <c r="YK4" s="124"/>
      <c r="YL4" s="124"/>
      <c r="YM4" s="124"/>
      <c r="YN4" s="124"/>
      <c r="YO4" s="124"/>
      <c r="YP4" s="124"/>
      <c r="YQ4" s="124"/>
      <c r="YR4" s="124"/>
      <c r="YS4" s="124"/>
      <c r="YT4" s="124"/>
      <c r="YU4" s="124"/>
      <c r="YV4" s="124"/>
      <c r="YW4" s="124"/>
      <c r="YX4" s="124"/>
      <c r="YY4" s="124"/>
      <c r="YZ4" s="124"/>
      <c r="ZA4" s="124"/>
      <c r="ZB4" s="124"/>
      <c r="ZC4" s="124"/>
      <c r="ZD4" s="124"/>
      <c r="ZE4" s="124"/>
      <c r="ZF4" s="124"/>
      <c r="ZG4" s="124"/>
      <c r="ZH4" s="124"/>
      <c r="ZI4" s="124"/>
      <c r="ZJ4" s="124"/>
      <c r="ZK4" s="124"/>
      <c r="ZL4" s="124"/>
      <c r="ZM4" s="124"/>
      <c r="ZN4" s="124"/>
      <c r="ZO4" s="124"/>
      <c r="ZP4" s="124"/>
      <c r="ZQ4" s="124"/>
      <c r="ZR4" s="124"/>
      <c r="ZS4" s="124"/>
      <c r="ZT4" s="124"/>
      <c r="ZU4" s="124"/>
      <c r="ZV4" s="124"/>
      <c r="ZW4" s="124"/>
      <c r="ZX4" s="124"/>
      <c r="ZY4" s="124"/>
      <c r="ZZ4" s="124"/>
      <c r="AAA4" s="124"/>
      <c r="AAB4" s="124"/>
      <c r="AAC4" s="124"/>
      <c r="AAD4" s="124"/>
      <c r="AAE4" s="124"/>
      <c r="AAF4" s="124"/>
      <c r="AAG4" s="124"/>
      <c r="AAH4" s="124"/>
      <c r="AAI4" s="124"/>
      <c r="AAJ4" s="124"/>
      <c r="AAK4" s="124"/>
      <c r="AAL4" s="124"/>
      <c r="AAM4" s="124"/>
      <c r="AAN4" s="124"/>
      <c r="AAO4" s="124"/>
      <c r="AAP4" s="124"/>
      <c r="AAQ4" s="124"/>
      <c r="AAR4" s="124"/>
      <c r="AAS4" s="124"/>
      <c r="AAT4" s="124"/>
      <c r="AAU4" s="124"/>
      <c r="AAV4" s="124"/>
      <c r="AAW4" s="124"/>
      <c r="AAX4" s="124"/>
      <c r="AAY4" s="124"/>
      <c r="AAZ4" s="124"/>
      <c r="ABA4" s="124"/>
      <c r="ABB4" s="124"/>
      <c r="ABC4" s="124"/>
      <c r="ABD4" s="124"/>
      <c r="ABE4" s="124"/>
      <c r="ABF4" s="124"/>
      <c r="ABG4" s="124"/>
      <c r="ABH4" s="124"/>
      <c r="ABI4" s="124"/>
      <c r="ABJ4" s="124"/>
      <c r="ABK4" s="124"/>
      <c r="ABL4" s="124"/>
      <c r="ABM4" s="124"/>
      <c r="ABN4" s="124"/>
      <c r="ABO4" s="124"/>
      <c r="ABP4" s="124"/>
      <c r="ABQ4" s="124"/>
      <c r="ABR4" s="124"/>
      <c r="ABS4" s="124"/>
      <c r="ABT4" s="124"/>
      <c r="ABU4" s="124"/>
      <c r="ABV4" s="124"/>
      <c r="ABW4" s="124"/>
      <c r="ABX4" s="124"/>
      <c r="ABY4" s="124"/>
      <c r="ABZ4" s="124"/>
      <c r="ACA4" s="124"/>
      <c r="ACB4" s="124"/>
      <c r="ACC4" s="124"/>
      <c r="ACD4" s="124"/>
      <c r="ACE4" s="124"/>
      <c r="ACF4" s="124"/>
      <c r="ACG4" s="124"/>
      <c r="ACH4" s="124"/>
      <c r="ACI4" s="124"/>
      <c r="ACJ4" s="124"/>
      <c r="ACK4" s="124"/>
      <c r="ACL4" s="124"/>
      <c r="ACM4" s="124"/>
      <c r="ACN4" s="124"/>
      <c r="ACO4" s="124"/>
      <c r="ACP4" s="124"/>
      <c r="ACQ4" s="124"/>
      <c r="ACR4" s="124"/>
      <c r="ACS4" s="124"/>
      <c r="ACT4" s="124"/>
      <c r="ACU4" s="124"/>
      <c r="ACV4" s="124"/>
      <c r="ACW4" s="124"/>
      <c r="ACX4" s="124"/>
      <c r="ACY4" s="124"/>
      <c r="ACZ4" s="124"/>
      <c r="ADA4" s="124"/>
      <c r="ADB4" s="124"/>
      <c r="ADC4" s="124"/>
      <c r="ADD4" s="124"/>
      <c r="ADE4" s="124"/>
      <c r="ADF4" s="124"/>
      <c r="ADG4" s="124"/>
      <c r="ADH4" s="124"/>
      <c r="ADI4" s="124"/>
      <c r="ADJ4" s="124"/>
      <c r="ADK4" s="124"/>
      <c r="ADL4" s="124"/>
      <c r="ADM4" s="124"/>
      <c r="ADN4" s="124"/>
      <c r="ADO4" s="124"/>
      <c r="ADP4" s="124"/>
      <c r="ADQ4" s="124"/>
      <c r="ADR4" s="124"/>
      <c r="ADS4" s="124"/>
      <c r="ADT4" s="124"/>
      <c r="ADU4" s="124"/>
      <c r="ADV4" s="124"/>
      <c r="ADW4" s="124"/>
      <c r="ADX4" s="124"/>
      <c r="ADY4" s="124"/>
      <c r="ADZ4" s="124"/>
      <c r="AEA4" s="124"/>
      <c r="AEB4" s="124"/>
      <c r="AEC4" s="124"/>
      <c r="AED4" s="124"/>
      <c r="AEE4" s="124"/>
      <c r="AEF4" s="124"/>
      <c r="AEG4" s="124"/>
      <c r="AEH4" s="124"/>
      <c r="AEI4" s="124"/>
      <c r="AEJ4" s="124"/>
      <c r="AEK4" s="124"/>
      <c r="AEL4" s="124"/>
      <c r="AEM4" s="124"/>
      <c r="AEN4" s="124"/>
      <c r="AEO4" s="124"/>
      <c r="AEP4" s="124"/>
      <c r="AEQ4" s="124"/>
      <c r="AER4" s="124"/>
      <c r="AES4" s="124"/>
      <c r="AET4" s="124"/>
      <c r="AEU4" s="124"/>
      <c r="AEV4" s="124"/>
      <c r="AEW4" s="124"/>
      <c r="AEX4" s="124"/>
      <c r="AEY4" s="124"/>
      <c r="AEZ4" s="124"/>
      <c r="AFA4" s="124"/>
      <c r="AFB4" s="124"/>
      <c r="AFC4" s="124"/>
      <c r="AFD4" s="124"/>
      <c r="AFE4" s="124"/>
      <c r="AFF4" s="124"/>
      <c r="AFG4" s="124"/>
      <c r="AFH4" s="124"/>
      <c r="AFI4" s="124"/>
      <c r="AFJ4" s="124"/>
      <c r="AFK4" s="124"/>
      <c r="AFL4" s="124"/>
      <c r="AFM4" s="124"/>
      <c r="AFN4" s="124"/>
      <c r="AFO4" s="124"/>
      <c r="AFP4" s="124"/>
      <c r="AFQ4" s="124"/>
      <c r="AFR4" s="124"/>
      <c r="AFS4" s="124"/>
      <c r="AFT4" s="124"/>
      <c r="AFU4" s="124"/>
      <c r="AFV4" s="124"/>
      <c r="AFW4" s="124"/>
      <c r="AFX4" s="124"/>
      <c r="AFY4" s="124"/>
      <c r="AFZ4" s="124"/>
      <c r="AGA4" s="124"/>
      <c r="AGB4" s="124"/>
      <c r="AGC4" s="124"/>
      <c r="AGD4" s="124"/>
      <c r="AGE4" s="124"/>
      <c r="AGF4" s="124"/>
      <c r="AGG4" s="124"/>
      <c r="AGH4" s="124"/>
      <c r="AGI4" s="124"/>
      <c r="AGJ4" s="124"/>
      <c r="AGK4" s="124"/>
      <c r="AGL4" s="124"/>
      <c r="AGM4" s="124"/>
      <c r="AGN4" s="124"/>
      <c r="AGO4" s="124"/>
      <c r="AGP4" s="124"/>
      <c r="AGQ4" s="124"/>
      <c r="AGR4" s="124"/>
      <c r="AGS4" s="124"/>
      <c r="AGT4" s="124"/>
      <c r="AGU4" s="124"/>
      <c r="AGV4" s="124"/>
      <c r="AGW4" s="124"/>
      <c r="AGX4" s="124"/>
      <c r="AGY4" s="124"/>
      <c r="AGZ4" s="124"/>
      <c r="AHA4" s="124"/>
      <c r="AHB4" s="124"/>
      <c r="AHC4" s="124"/>
      <c r="AHD4" s="124"/>
      <c r="AHE4" s="124"/>
      <c r="AHF4" s="124"/>
      <c r="AHG4" s="124"/>
      <c r="AHH4" s="124"/>
      <c r="AHI4" s="124"/>
      <c r="AHJ4" s="124"/>
      <c r="AHK4" s="124"/>
      <c r="AHL4" s="124"/>
      <c r="AHM4" s="124"/>
      <c r="AHN4" s="124"/>
      <c r="AHO4" s="124"/>
      <c r="AHP4" s="124"/>
      <c r="AHQ4" s="124"/>
      <c r="AHR4" s="124"/>
      <c r="AHS4" s="124"/>
      <c r="AHT4" s="124"/>
      <c r="AHU4" s="124"/>
      <c r="AHV4" s="124"/>
      <c r="AHW4" s="124"/>
      <c r="AHX4" s="124"/>
      <c r="AHY4" s="124"/>
      <c r="AHZ4" s="124"/>
      <c r="AIA4" s="124"/>
      <c r="AIB4" s="124"/>
      <c r="AIC4" s="124"/>
      <c r="AID4" s="124"/>
      <c r="AIE4" s="124"/>
      <c r="AIF4" s="124"/>
      <c r="AIG4" s="124"/>
      <c r="AIH4" s="124"/>
      <c r="AII4" s="124"/>
      <c r="AIJ4" s="124"/>
      <c r="AIK4" s="124"/>
      <c r="AIL4" s="124"/>
      <c r="AIM4" s="124"/>
      <c r="AIN4" s="124"/>
      <c r="AIO4" s="124"/>
      <c r="AIP4" s="124"/>
      <c r="AIQ4" s="124"/>
      <c r="AIR4" s="124"/>
      <c r="AIS4" s="124"/>
    </row>
    <row r="5" spans="1:929" ht="15.75" x14ac:dyDescent="0.2">
      <c r="A5" s="40"/>
      <c r="B5" s="36"/>
      <c r="C5" s="36"/>
      <c r="D5" s="36"/>
      <c r="E5" s="155"/>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4"/>
      <c r="JR5" s="124"/>
      <c r="JS5" s="124"/>
      <c r="JT5" s="124"/>
      <c r="JU5" s="124"/>
      <c r="JV5" s="124"/>
      <c r="JW5" s="124"/>
      <c r="JX5" s="124"/>
      <c r="JY5" s="124"/>
      <c r="JZ5" s="124"/>
      <c r="KA5" s="124"/>
      <c r="KB5" s="124"/>
      <c r="KC5" s="124"/>
      <c r="KD5" s="124"/>
      <c r="KE5" s="124"/>
      <c r="KF5" s="124"/>
      <c r="KG5" s="124"/>
      <c r="KH5" s="124"/>
      <c r="KI5" s="124"/>
      <c r="KJ5" s="124"/>
      <c r="KK5" s="124"/>
      <c r="KL5" s="124"/>
      <c r="KM5" s="124"/>
      <c r="KN5" s="124"/>
      <c r="KO5" s="124"/>
      <c r="KP5" s="124"/>
      <c r="KQ5" s="124"/>
      <c r="KR5" s="124"/>
      <c r="KS5" s="124"/>
      <c r="KT5" s="124"/>
      <c r="KU5" s="124"/>
      <c r="KV5" s="124"/>
      <c r="KW5" s="124"/>
      <c r="KX5" s="124"/>
      <c r="KY5" s="124"/>
      <c r="KZ5" s="124"/>
      <c r="LA5" s="124"/>
      <c r="LB5" s="124"/>
      <c r="LC5" s="124"/>
      <c r="LD5" s="124"/>
      <c r="LE5" s="124"/>
      <c r="LF5" s="124"/>
      <c r="LG5" s="124"/>
      <c r="LH5" s="124"/>
      <c r="LI5" s="124"/>
      <c r="LJ5" s="124"/>
      <c r="LK5" s="124"/>
      <c r="LL5" s="124"/>
      <c r="LM5" s="124"/>
      <c r="LN5" s="124"/>
      <c r="LO5" s="124"/>
      <c r="LP5" s="124"/>
      <c r="LQ5" s="124"/>
      <c r="LR5" s="124"/>
      <c r="LS5" s="124"/>
      <c r="LT5" s="124"/>
      <c r="LU5" s="124"/>
      <c r="LV5" s="124"/>
      <c r="LW5" s="124"/>
      <c r="LX5" s="124"/>
      <c r="LY5" s="124"/>
      <c r="LZ5" s="124"/>
      <c r="MA5" s="124"/>
      <c r="MB5" s="124"/>
      <c r="MC5" s="124"/>
      <c r="MD5" s="124"/>
      <c r="ME5" s="124"/>
      <c r="MF5" s="124"/>
      <c r="MG5" s="124"/>
      <c r="MH5" s="124"/>
      <c r="MI5" s="124"/>
      <c r="MJ5" s="124"/>
      <c r="MK5" s="124"/>
      <c r="ML5" s="124"/>
      <c r="MM5" s="124"/>
      <c r="MN5" s="124"/>
      <c r="MO5" s="124"/>
      <c r="MP5" s="124"/>
      <c r="MQ5" s="124"/>
      <c r="MR5" s="124"/>
      <c r="MS5" s="124"/>
      <c r="MT5" s="124"/>
      <c r="MU5" s="124"/>
      <c r="MV5" s="124"/>
      <c r="MW5" s="124"/>
      <c r="MX5" s="124"/>
      <c r="MY5" s="124"/>
      <c r="MZ5" s="124"/>
      <c r="NA5" s="124"/>
      <c r="NB5" s="124"/>
      <c r="NC5" s="124"/>
      <c r="ND5" s="124"/>
      <c r="NE5" s="124"/>
      <c r="NF5" s="124"/>
      <c r="NG5" s="124"/>
      <c r="NH5" s="124"/>
      <c r="NI5" s="124"/>
      <c r="NJ5" s="124"/>
      <c r="NK5" s="124"/>
      <c r="NL5" s="124"/>
      <c r="NM5" s="124"/>
      <c r="NN5" s="124"/>
      <c r="NO5" s="124"/>
      <c r="NP5" s="124"/>
      <c r="NQ5" s="124"/>
      <c r="NR5" s="124"/>
      <c r="NS5" s="124"/>
      <c r="NT5" s="124"/>
      <c r="NU5" s="124"/>
      <c r="NV5" s="124"/>
      <c r="NW5" s="124"/>
      <c r="NX5" s="124"/>
      <c r="NY5" s="124"/>
      <c r="NZ5" s="124"/>
      <c r="OA5" s="124"/>
      <c r="OB5" s="124"/>
      <c r="OC5" s="124"/>
      <c r="OD5" s="124"/>
      <c r="OE5" s="124"/>
      <c r="OF5" s="124"/>
      <c r="OG5" s="124"/>
      <c r="OH5" s="124"/>
      <c r="OI5" s="124"/>
      <c r="OJ5" s="124"/>
      <c r="OK5" s="124"/>
      <c r="OL5" s="124"/>
      <c r="OM5" s="124"/>
      <c r="ON5" s="124"/>
      <c r="OO5" s="124"/>
      <c r="OP5" s="124"/>
      <c r="OQ5" s="124"/>
      <c r="OR5" s="124"/>
      <c r="OS5" s="124"/>
      <c r="OT5" s="124"/>
      <c r="OU5" s="124"/>
      <c r="OV5" s="124"/>
      <c r="OW5" s="124"/>
      <c r="OX5" s="124"/>
      <c r="OY5" s="124"/>
      <c r="OZ5" s="124"/>
      <c r="PA5" s="124"/>
      <c r="PB5" s="124"/>
      <c r="PC5" s="124"/>
      <c r="PD5" s="124"/>
      <c r="PE5" s="124"/>
      <c r="PF5" s="124"/>
      <c r="PG5" s="124"/>
      <c r="PH5" s="124"/>
      <c r="PI5" s="124"/>
      <c r="PJ5" s="124"/>
      <c r="PK5" s="124"/>
      <c r="PL5" s="124"/>
      <c r="PM5" s="124"/>
      <c r="PN5" s="124"/>
      <c r="PO5" s="124"/>
      <c r="PP5" s="124"/>
      <c r="PQ5" s="124"/>
      <c r="PR5" s="124"/>
      <c r="PS5" s="124"/>
      <c r="PT5" s="124"/>
      <c r="PU5" s="124"/>
      <c r="PV5" s="124"/>
      <c r="PW5" s="124"/>
      <c r="PX5" s="124"/>
      <c r="PY5" s="124"/>
      <c r="PZ5" s="124"/>
      <c r="QA5" s="124"/>
      <c r="QB5" s="124"/>
      <c r="QC5" s="124"/>
      <c r="QD5" s="124"/>
      <c r="QE5" s="124"/>
      <c r="QF5" s="124"/>
      <c r="QG5" s="124"/>
      <c r="QH5" s="124"/>
      <c r="QI5" s="124"/>
      <c r="QJ5" s="124"/>
      <c r="QK5" s="124"/>
      <c r="QL5" s="124"/>
      <c r="QM5" s="124"/>
      <c r="QN5" s="124"/>
      <c r="QO5" s="124"/>
      <c r="QP5" s="124"/>
      <c r="QQ5" s="124"/>
      <c r="QR5" s="124"/>
      <c r="QS5" s="124"/>
      <c r="QT5" s="124"/>
      <c r="QU5" s="124"/>
      <c r="QV5" s="124"/>
      <c r="QW5" s="124"/>
      <c r="QX5" s="124"/>
      <c r="QY5" s="124"/>
      <c r="QZ5" s="124"/>
      <c r="RA5" s="124"/>
      <c r="RB5" s="124"/>
      <c r="RC5" s="124"/>
      <c r="RD5" s="124"/>
      <c r="RE5" s="124"/>
      <c r="RF5" s="124"/>
      <c r="RG5" s="124"/>
      <c r="RH5" s="124"/>
      <c r="RI5" s="124"/>
      <c r="RJ5" s="124"/>
      <c r="RK5" s="124"/>
      <c r="RL5" s="124"/>
      <c r="RM5" s="124"/>
      <c r="RN5" s="124"/>
      <c r="RO5" s="124"/>
      <c r="RP5" s="124"/>
      <c r="RQ5" s="124"/>
      <c r="RR5" s="124"/>
      <c r="RS5" s="124"/>
      <c r="RT5" s="124"/>
      <c r="RU5" s="124"/>
      <c r="RV5" s="124"/>
      <c r="RW5" s="124"/>
      <c r="RX5" s="124"/>
      <c r="RY5" s="124"/>
      <c r="RZ5" s="124"/>
      <c r="SA5" s="124"/>
      <c r="SB5" s="124"/>
      <c r="SC5" s="124"/>
      <c r="SD5" s="124"/>
      <c r="SE5" s="124"/>
      <c r="SF5" s="124"/>
      <c r="SG5" s="124"/>
      <c r="SH5" s="124"/>
      <c r="SI5" s="124"/>
      <c r="SJ5" s="124"/>
      <c r="SK5" s="124"/>
      <c r="SL5" s="124"/>
      <c r="SM5" s="124"/>
      <c r="SN5" s="124"/>
      <c r="SO5" s="124"/>
      <c r="SP5" s="124"/>
      <c r="SQ5" s="124"/>
      <c r="SR5" s="124"/>
      <c r="SS5" s="124"/>
      <c r="ST5" s="124"/>
      <c r="SU5" s="124"/>
      <c r="SV5" s="124"/>
      <c r="SW5" s="124"/>
      <c r="SX5" s="124"/>
      <c r="SY5" s="124"/>
      <c r="SZ5" s="124"/>
      <c r="TA5" s="124"/>
      <c r="TB5" s="124"/>
      <c r="TC5" s="124"/>
      <c r="TD5" s="124"/>
      <c r="TE5" s="124"/>
      <c r="TF5" s="124"/>
      <c r="TG5" s="124"/>
      <c r="TH5" s="124"/>
      <c r="TI5" s="124"/>
      <c r="TJ5" s="124"/>
      <c r="TK5" s="124"/>
      <c r="TL5" s="124"/>
      <c r="TM5" s="124"/>
      <c r="TN5" s="124"/>
      <c r="TO5" s="124"/>
      <c r="TP5" s="124"/>
      <c r="TQ5" s="124"/>
      <c r="TR5" s="124"/>
      <c r="TS5" s="124"/>
      <c r="TT5" s="124"/>
      <c r="TU5" s="124"/>
      <c r="TV5" s="124"/>
      <c r="TW5" s="124"/>
      <c r="TX5" s="124"/>
      <c r="TY5" s="124"/>
      <c r="TZ5" s="124"/>
      <c r="UA5" s="124"/>
      <c r="UB5" s="124"/>
      <c r="UC5" s="124"/>
      <c r="UD5" s="124"/>
      <c r="UE5" s="124"/>
      <c r="UF5" s="124"/>
      <c r="UG5" s="124"/>
      <c r="UH5" s="124"/>
      <c r="UI5" s="124"/>
      <c r="UJ5" s="124"/>
      <c r="UK5" s="124"/>
      <c r="UL5" s="124"/>
      <c r="UM5" s="124"/>
      <c r="UN5" s="124"/>
      <c r="UO5" s="124"/>
      <c r="UP5" s="124"/>
      <c r="UQ5" s="124"/>
      <c r="UR5" s="124"/>
      <c r="US5" s="124"/>
      <c r="UT5" s="124"/>
      <c r="UU5" s="124"/>
      <c r="UV5" s="124"/>
      <c r="UW5" s="124"/>
      <c r="UX5" s="124"/>
      <c r="UY5" s="124"/>
      <c r="UZ5" s="124"/>
      <c r="VA5" s="124"/>
      <c r="VB5" s="124"/>
      <c r="VC5" s="124"/>
      <c r="VD5" s="124"/>
      <c r="VE5" s="124"/>
      <c r="VF5" s="124"/>
      <c r="VG5" s="124"/>
      <c r="VH5" s="124"/>
      <c r="VI5" s="124"/>
      <c r="VJ5" s="124"/>
      <c r="VK5" s="124"/>
      <c r="VL5" s="124"/>
      <c r="VM5" s="124"/>
      <c r="VN5" s="124"/>
      <c r="VO5" s="124"/>
      <c r="VP5" s="124"/>
      <c r="VQ5" s="124"/>
      <c r="VR5" s="124"/>
      <c r="VS5" s="124"/>
      <c r="VT5" s="124"/>
      <c r="VU5" s="124"/>
      <c r="VV5" s="124"/>
      <c r="VW5" s="124"/>
      <c r="VX5" s="124"/>
      <c r="VY5" s="124"/>
      <c r="VZ5" s="124"/>
      <c r="WA5" s="124"/>
      <c r="WB5" s="124"/>
      <c r="WC5" s="124"/>
      <c r="WD5" s="124"/>
      <c r="WE5" s="124"/>
      <c r="WF5" s="124"/>
      <c r="WG5" s="124"/>
      <c r="WH5" s="124"/>
      <c r="WI5" s="124"/>
      <c r="WJ5" s="124"/>
      <c r="WK5" s="124"/>
      <c r="WL5" s="124"/>
      <c r="WM5" s="124"/>
      <c r="WN5" s="124"/>
      <c r="WO5" s="124"/>
      <c r="WP5" s="124"/>
      <c r="WQ5" s="124"/>
      <c r="WR5" s="124"/>
      <c r="WS5" s="124"/>
      <c r="WT5" s="124"/>
      <c r="WU5" s="124"/>
      <c r="WV5" s="124"/>
      <c r="WW5" s="124"/>
      <c r="WX5" s="124"/>
      <c r="WY5" s="124"/>
      <c r="WZ5" s="124"/>
      <c r="XA5" s="124"/>
      <c r="XB5" s="124"/>
      <c r="XC5" s="124"/>
      <c r="XD5" s="124"/>
      <c r="XE5" s="124"/>
      <c r="XF5" s="124"/>
      <c r="XG5" s="124"/>
      <c r="XH5" s="124"/>
      <c r="XI5" s="124"/>
      <c r="XJ5" s="124"/>
      <c r="XK5" s="124"/>
      <c r="XL5" s="124"/>
      <c r="XM5" s="124"/>
      <c r="XN5" s="124"/>
      <c r="XO5" s="124"/>
      <c r="XP5" s="124"/>
      <c r="XQ5" s="124"/>
      <c r="XR5" s="124"/>
      <c r="XS5" s="124"/>
      <c r="XT5" s="124"/>
      <c r="XU5" s="124"/>
      <c r="XV5" s="124"/>
      <c r="XW5" s="124"/>
      <c r="XX5" s="124"/>
      <c r="XY5" s="124"/>
      <c r="XZ5" s="124"/>
      <c r="YA5" s="124"/>
      <c r="YB5" s="124"/>
      <c r="YC5" s="124"/>
      <c r="YD5" s="124"/>
      <c r="YE5" s="124"/>
      <c r="YF5" s="124"/>
      <c r="YG5" s="124"/>
      <c r="YH5" s="124"/>
      <c r="YI5" s="124"/>
      <c r="YJ5" s="124"/>
      <c r="YK5" s="124"/>
      <c r="YL5" s="124"/>
      <c r="YM5" s="124"/>
      <c r="YN5" s="124"/>
      <c r="YO5" s="124"/>
      <c r="YP5" s="124"/>
      <c r="YQ5" s="124"/>
      <c r="YR5" s="124"/>
      <c r="YS5" s="124"/>
      <c r="YT5" s="124"/>
      <c r="YU5" s="124"/>
      <c r="YV5" s="124"/>
      <c r="YW5" s="124"/>
      <c r="YX5" s="124"/>
      <c r="YY5" s="124"/>
      <c r="YZ5" s="124"/>
      <c r="ZA5" s="124"/>
      <c r="ZB5" s="124"/>
      <c r="ZC5" s="124"/>
      <c r="ZD5" s="124"/>
      <c r="ZE5" s="124"/>
      <c r="ZF5" s="124"/>
      <c r="ZG5" s="124"/>
      <c r="ZH5" s="124"/>
      <c r="ZI5" s="124"/>
      <c r="ZJ5" s="124"/>
      <c r="ZK5" s="124"/>
      <c r="ZL5" s="124"/>
      <c r="ZM5" s="124"/>
      <c r="ZN5" s="124"/>
      <c r="ZO5" s="124"/>
      <c r="ZP5" s="124"/>
      <c r="ZQ5" s="124"/>
      <c r="ZR5" s="124"/>
      <c r="ZS5" s="124"/>
      <c r="ZT5" s="124"/>
      <c r="ZU5" s="124"/>
      <c r="ZV5" s="124"/>
      <c r="ZW5" s="124"/>
      <c r="ZX5" s="124"/>
      <c r="ZY5" s="124"/>
      <c r="ZZ5" s="124"/>
      <c r="AAA5" s="124"/>
      <c r="AAB5" s="124"/>
      <c r="AAC5" s="124"/>
      <c r="AAD5" s="124"/>
      <c r="AAE5" s="124"/>
      <c r="AAF5" s="124"/>
      <c r="AAG5" s="124"/>
      <c r="AAH5" s="124"/>
      <c r="AAI5" s="124"/>
      <c r="AAJ5" s="124"/>
      <c r="AAK5" s="124"/>
      <c r="AAL5" s="124"/>
      <c r="AAM5" s="124"/>
      <c r="AAN5" s="124"/>
      <c r="AAO5" s="124"/>
      <c r="AAP5" s="124"/>
      <c r="AAQ5" s="124"/>
      <c r="AAR5" s="124"/>
      <c r="AAS5" s="124"/>
      <c r="AAT5" s="124"/>
      <c r="AAU5" s="124"/>
      <c r="AAV5" s="124"/>
      <c r="AAW5" s="124"/>
      <c r="AAX5" s="124"/>
      <c r="AAY5" s="124"/>
      <c r="AAZ5" s="124"/>
      <c r="ABA5" s="124"/>
      <c r="ABB5" s="124"/>
      <c r="ABC5" s="124"/>
      <c r="ABD5" s="124"/>
      <c r="ABE5" s="124"/>
      <c r="ABF5" s="124"/>
      <c r="ABG5" s="124"/>
      <c r="ABH5" s="124"/>
      <c r="ABI5" s="124"/>
      <c r="ABJ5" s="124"/>
      <c r="ABK5" s="124"/>
      <c r="ABL5" s="124"/>
      <c r="ABM5" s="124"/>
      <c r="ABN5" s="124"/>
      <c r="ABO5" s="124"/>
      <c r="ABP5" s="124"/>
      <c r="ABQ5" s="124"/>
      <c r="ABR5" s="124"/>
      <c r="ABS5" s="124"/>
      <c r="ABT5" s="124"/>
      <c r="ABU5" s="124"/>
      <c r="ABV5" s="124"/>
      <c r="ABW5" s="124"/>
      <c r="ABX5" s="124"/>
      <c r="ABY5" s="124"/>
      <c r="ABZ5" s="124"/>
      <c r="ACA5" s="124"/>
      <c r="ACB5" s="124"/>
      <c r="ACC5" s="124"/>
      <c r="ACD5" s="124"/>
      <c r="ACE5" s="124"/>
      <c r="ACF5" s="124"/>
      <c r="ACG5" s="124"/>
      <c r="ACH5" s="124"/>
      <c r="ACI5" s="124"/>
      <c r="ACJ5" s="124"/>
      <c r="ACK5" s="124"/>
      <c r="ACL5" s="124"/>
      <c r="ACM5" s="124"/>
      <c r="ACN5" s="124"/>
      <c r="ACO5" s="124"/>
      <c r="ACP5" s="124"/>
      <c r="ACQ5" s="124"/>
      <c r="ACR5" s="124"/>
      <c r="ACS5" s="124"/>
      <c r="ACT5" s="124"/>
      <c r="ACU5" s="124"/>
      <c r="ACV5" s="124"/>
      <c r="ACW5" s="124"/>
      <c r="ACX5" s="124"/>
      <c r="ACY5" s="124"/>
      <c r="ACZ5" s="124"/>
      <c r="ADA5" s="124"/>
      <c r="ADB5" s="124"/>
      <c r="ADC5" s="124"/>
      <c r="ADD5" s="124"/>
      <c r="ADE5" s="124"/>
      <c r="ADF5" s="124"/>
      <c r="ADG5" s="124"/>
      <c r="ADH5" s="124"/>
      <c r="ADI5" s="124"/>
      <c r="ADJ5" s="124"/>
      <c r="ADK5" s="124"/>
      <c r="ADL5" s="124"/>
      <c r="ADM5" s="124"/>
      <c r="ADN5" s="124"/>
      <c r="ADO5" s="124"/>
      <c r="ADP5" s="124"/>
      <c r="ADQ5" s="124"/>
      <c r="ADR5" s="124"/>
      <c r="ADS5" s="124"/>
      <c r="ADT5" s="124"/>
      <c r="ADU5" s="124"/>
      <c r="ADV5" s="124"/>
      <c r="ADW5" s="124"/>
      <c r="ADX5" s="124"/>
      <c r="ADY5" s="124"/>
      <c r="ADZ5" s="124"/>
      <c r="AEA5" s="124"/>
      <c r="AEB5" s="124"/>
      <c r="AEC5" s="124"/>
      <c r="AED5" s="124"/>
      <c r="AEE5" s="124"/>
      <c r="AEF5" s="124"/>
      <c r="AEG5" s="124"/>
      <c r="AEH5" s="124"/>
      <c r="AEI5" s="124"/>
      <c r="AEJ5" s="124"/>
      <c r="AEK5" s="124"/>
      <c r="AEL5" s="124"/>
      <c r="AEM5" s="124"/>
      <c r="AEN5" s="124"/>
      <c r="AEO5" s="124"/>
      <c r="AEP5" s="124"/>
      <c r="AEQ5" s="124"/>
      <c r="AER5" s="124"/>
      <c r="AES5" s="124"/>
      <c r="AET5" s="124"/>
      <c r="AEU5" s="124"/>
      <c r="AEV5" s="124"/>
      <c r="AEW5" s="124"/>
      <c r="AEX5" s="124"/>
      <c r="AEY5" s="124"/>
      <c r="AEZ5" s="124"/>
      <c r="AFA5" s="124"/>
      <c r="AFB5" s="124"/>
      <c r="AFC5" s="124"/>
      <c r="AFD5" s="124"/>
      <c r="AFE5" s="124"/>
      <c r="AFF5" s="124"/>
      <c r="AFG5" s="124"/>
      <c r="AFH5" s="124"/>
      <c r="AFI5" s="124"/>
      <c r="AFJ5" s="124"/>
      <c r="AFK5" s="124"/>
      <c r="AFL5" s="124"/>
      <c r="AFM5" s="124"/>
      <c r="AFN5" s="124"/>
      <c r="AFO5" s="124"/>
      <c r="AFP5" s="124"/>
      <c r="AFQ5" s="124"/>
      <c r="AFR5" s="124"/>
      <c r="AFS5" s="124"/>
      <c r="AFT5" s="124"/>
      <c r="AFU5" s="124"/>
      <c r="AFV5" s="124"/>
      <c r="AFW5" s="124"/>
      <c r="AFX5" s="124"/>
      <c r="AFY5" s="124"/>
      <c r="AFZ5" s="124"/>
      <c r="AGA5" s="124"/>
      <c r="AGB5" s="124"/>
      <c r="AGC5" s="124"/>
      <c r="AGD5" s="124"/>
      <c r="AGE5" s="124"/>
      <c r="AGF5" s="124"/>
      <c r="AGG5" s="124"/>
      <c r="AGH5" s="124"/>
      <c r="AGI5" s="124"/>
      <c r="AGJ5" s="124"/>
      <c r="AGK5" s="124"/>
      <c r="AGL5" s="124"/>
      <c r="AGM5" s="124"/>
      <c r="AGN5" s="124"/>
      <c r="AGO5" s="124"/>
      <c r="AGP5" s="124"/>
      <c r="AGQ5" s="124"/>
      <c r="AGR5" s="124"/>
      <c r="AGS5" s="124"/>
      <c r="AGT5" s="124"/>
      <c r="AGU5" s="124"/>
      <c r="AGV5" s="124"/>
      <c r="AGW5" s="124"/>
      <c r="AGX5" s="124"/>
      <c r="AGY5" s="124"/>
      <c r="AGZ5" s="124"/>
      <c r="AHA5" s="124"/>
      <c r="AHB5" s="124"/>
      <c r="AHC5" s="124"/>
      <c r="AHD5" s="124"/>
      <c r="AHE5" s="124"/>
      <c r="AHF5" s="124"/>
      <c r="AHG5" s="124"/>
      <c r="AHH5" s="124"/>
      <c r="AHI5" s="124"/>
      <c r="AHJ5" s="124"/>
      <c r="AHK5" s="124"/>
      <c r="AHL5" s="124"/>
      <c r="AHM5" s="124"/>
      <c r="AHN5" s="124"/>
      <c r="AHO5" s="124"/>
      <c r="AHP5" s="124"/>
      <c r="AHQ5" s="124"/>
      <c r="AHR5" s="124"/>
      <c r="AHS5" s="124"/>
      <c r="AHT5" s="124"/>
      <c r="AHU5" s="124"/>
      <c r="AHV5" s="124"/>
      <c r="AHW5" s="124"/>
      <c r="AHX5" s="124"/>
      <c r="AHY5" s="124"/>
      <c r="AHZ5" s="124"/>
      <c r="AIA5" s="124"/>
      <c r="AIB5" s="124"/>
      <c r="AIC5" s="124"/>
      <c r="AID5" s="124"/>
      <c r="AIE5" s="124"/>
      <c r="AIF5" s="124"/>
      <c r="AIG5" s="124"/>
      <c r="AIH5" s="124"/>
      <c r="AII5" s="124"/>
      <c r="AIJ5" s="124"/>
      <c r="AIK5" s="124"/>
      <c r="AIL5" s="124"/>
      <c r="AIM5" s="124"/>
      <c r="AIN5" s="124"/>
      <c r="AIO5" s="124"/>
      <c r="AIP5" s="124"/>
      <c r="AIQ5" s="124"/>
      <c r="AIR5" s="124"/>
      <c r="AIS5" s="124"/>
    </row>
    <row r="6" spans="1:929" ht="54.95" customHeight="1" x14ac:dyDescent="0.2">
      <c r="A6" s="40"/>
      <c r="B6" s="279" t="s">
        <v>59</v>
      </c>
      <c r="C6" s="280"/>
      <c r="D6" s="281"/>
      <c r="E6" s="155"/>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c r="IW6" s="124"/>
      <c r="IX6" s="124"/>
      <c r="IY6" s="124"/>
      <c r="IZ6" s="124"/>
      <c r="JA6" s="124"/>
      <c r="JB6" s="124"/>
      <c r="JC6" s="124"/>
      <c r="JD6" s="124"/>
      <c r="JE6" s="124"/>
      <c r="JF6" s="124"/>
      <c r="JG6" s="124"/>
      <c r="JH6" s="124"/>
      <c r="JI6" s="124"/>
      <c r="JJ6" s="124"/>
      <c r="JK6" s="124"/>
      <c r="JL6" s="124"/>
      <c r="JM6" s="124"/>
      <c r="JN6" s="124"/>
      <c r="JO6" s="124"/>
      <c r="JP6" s="124"/>
      <c r="JQ6" s="124"/>
      <c r="JR6" s="124"/>
      <c r="JS6" s="124"/>
      <c r="JT6" s="124"/>
      <c r="JU6" s="124"/>
      <c r="JV6" s="124"/>
      <c r="JW6" s="124"/>
      <c r="JX6" s="124"/>
      <c r="JY6" s="124"/>
      <c r="JZ6" s="124"/>
      <c r="KA6" s="124"/>
      <c r="KB6" s="124"/>
      <c r="KC6" s="124"/>
      <c r="KD6" s="124"/>
      <c r="KE6" s="124"/>
      <c r="KF6" s="124"/>
      <c r="KG6" s="124"/>
      <c r="KH6" s="124"/>
      <c r="KI6" s="124"/>
      <c r="KJ6" s="124"/>
      <c r="KK6" s="124"/>
      <c r="KL6" s="124"/>
      <c r="KM6" s="124"/>
      <c r="KN6" s="124"/>
      <c r="KO6" s="124"/>
      <c r="KP6" s="124"/>
      <c r="KQ6" s="124"/>
      <c r="KR6" s="124"/>
      <c r="KS6" s="124"/>
      <c r="KT6" s="124"/>
      <c r="KU6" s="124"/>
      <c r="KV6" s="124"/>
      <c r="KW6" s="124"/>
      <c r="KX6" s="124"/>
      <c r="KY6" s="124"/>
      <c r="KZ6" s="124"/>
      <c r="LA6" s="124"/>
      <c r="LB6" s="124"/>
      <c r="LC6" s="124"/>
      <c r="LD6" s="124"/>
      <c r="LE6" s="124"/>
      <c r="LF6" s="124"/>
      <c r="LG6" s="124"/>
      <c r="LH6" s="124"/>
      <c r="LI6" s="124"/>
      <c r="LJ6" s="124"/>
      <c r="LK6" s="124"/>
      <c r="LL6" s="124"/>
      <c r="LM6" s="124"/>
      <c r="LN6" s="124"/>
      <c r="LO6" s="124"/>
      <c r="LP6" s="124"/>
      <c r="LQ6" s="124"/>
      <c r="LR6" s="124"/>
      <c r="LS6" s="124"/>
      <c r="LT6" s="124"/>
      <c r="LU6" s="124"/>
      <c r="LV6" s="124"/>
      <c r="LW6" s="124"/>
      <c r="LX6" s="124"/>
      <c r="LY6" s="124"/>
      <c r="LZ6" s="124"/>
      <c r="MA6" s="124"/>
      <c r="MB6" s="124"/>
      <c r="MC6" s="124"/>
      <c r="MD6" s="124"/>
      <c r="ME6" s="124"/>
      <c r="MF6" s="124"/>
      <c r="MG6" s="124"/>
      <c r="MH6" s="124"/>
      <c r="MI6" s="124"/>
      <c r="MJ6" s="124"/>
      <c r="MK6" s="124"/>
      <c r="ML6" s="124"/>
      <c r="MM6" s="124"/>
      <c r="MN6" s="124"/>
      <c r="MO6" s="124"/>
      <c r="MP6" s="124"/>
      <c r="MQ6" s="124"/>
      <c r="MR6" s="124"/>
      <c r="MS6" s="124"/>
      <c r="MT6" s="124"/>
      <c r="MU6" s="124"/>
      <c r="MV6" s="124"/>
      <c r="MW6" s="124"/>
      <c r="MX6" s="124"/>
      <c r="MY6" s="124"/>
      <c r="MZ6" s="124"/>
      <c r="NA6" s="124"/>
      <c r="NB6" s="124"/>
      <c r="NC6" s="124"/>
      <c r="ND6" s="124"/>
      <c r="NE6" s="124"/>
      <c r="NF6" s="124"/>
      <c r="NG6" s="124"/>
      <c r="NH6" s="124"/>
      <c r="NI6" s="124"/>
      <c r="NJ6" s="124"/>
      <c r="NK6" s="124"/>
      <c r="NL6" s="124"/>
      <c r="NM6" s="124"/>
      <c r="NN6" s="124"/>
      <c r="NO6" s="124"/>
      <c r="NP6" s="124"/>
      <c r="NQ6" s="124"/>
      <c r="NR6" s="124"/>
      <c r="NS6" s="124"/>
      <c r="NT6" s="124"/>
      <c r="NU6" s="124"/>
      <c r="NV6" s="124"/>
      <c r="NW6" s="124"/>
      <c r="NX6" s="124"/>
      <c r="NY6" s="124"/>
      <c r="NZ6" s="124"/>
      <c r="OA6" s="124"/>
      <c r="OB6" s="124"/>
      <c r="OC6" s="124"/>
      <c r="OD6" s="124"/>
      <c r="OE6" s="124"/>
      <c r="OF6" s="124"/>
      <c r="OG6" s="124"/>
      <c r="OH6" s="124"/>
      <c r="OI6" s="124"/>
      <c r="OJ6" s="124"/>
      <c r="OK6" s="124"/>
      <c r="OL6" s="124"/>
      <c r="OM6" s="124"/>
      <c r="ON6" s="124"/>
      <c r="OO6" s="124"/>
      <c r="OP6" s="124"/>
      <c r="OQ6" s="124"/>
      <c r="OR6" s="124"/>
      <c r="OS6" s="124"/>
      <c r="OT6" s="124"/>
      <c r="OU6" s="124"/>
      <c r="OV6" s="124"/>
      <c r="OW6" s="124"/>
      <c r="OX6" s="124"/>
      <c r="OY6" s="124"/>
      <c r="OZ6" s="124"/>
      <c r="PA6" s="124"/>
      <c r="PB6" s="124"/>
      <c r="PC6" s="124"/>
      <c r="PD6" s="124"/>
      <c r="PE6" s="124"/>
      <c r="PF6" s="124"/>
      <c r="PG6" s="124"/>
      <c r="PH6" s="124"/>
      <c r="PI6" s="124"/>
      <c r="PJ6" s="124"/>
      <c r="PK6" s="124"/>
      <c r="PL6" s="124"/>
      <c r="PM6" s="124"/>
      <c r="PN6" s="124"/>
      <c r="PO6" s="124"/>
      <c r="PP6" s="124"/>
      <c r="PQ6" s="124"/>
      <c r="PR6" s="124"/>
      <c r="PS6" s="124"/>
      <c r="PT6" s="124"/>
      <c r="PU6" s="124"/>
      <c r="PV6" s="124"/>
      <c r="PW6" s="124"/>
      <c r="PX6" s="124"/>
      <c r="PY6" s="124"/>
      <c r="PZ6" s="124"/>
      <c r="QA6" s="124"/>
      <c r="QB6" s="124"/>
      <c r="QC6" s="124"/>
      <c r="QD6" s="124"/>
      <c r="QE6" s="124"/>
      <c r="QF6" s="124"/>
      <c r="QG6" s="124"/>
      <c r="QH6" s="124"/>
      <c r="QI6" s="124"/>
      <c r="QJ6" s="124"/>
      <c r="QK6" s="124"/>
      <c r="QL6" s="124"/>
      <c r="QM6" s="124"/>
      <c r="QN6" s="124"/>
      <c r="QO6" s="124"/>
      <c r="QP6" s="124"/>
      <c r="QQ6" s="124"/>
      <c r="QR6" s="124"/>
      <c r="QS6" s="124"/>
      <c r="QT6" s="124"/>
      <c r="QU6" s="124"/>
      <c r="QV6" s="124"/>
      <c r="QW6" s="124"/>
      <c r="QX6" s="124"/>
      <c r="QY6" s="124"/>
      <c r="QZ6" s="124"/>
      <c r="RA6" s="124"/>
      <c r="RB6" s="124"/>
      <c r="RC6" s="124"/>
      <c r="RD6" s="124"/>
      <c r="RE6" s="124"/>
      <c r="RF6" s="124"/>
      <c r="RG6" s="124"/>
      <c r="RH6" s="124"/>
      <c r="RI6" s="124"/>
      <c r="RJ6" s="124"/>
      <c r="RK6" s="124"/>
      <c r="RL6" s="124"/>
      <c r="RM6" s="124"/>
      <c r="RN6" s="124"/>
      <c r="RO6" s="124"/>
      <c r="RP6" s="124"/>
      <c r="RQ6" s="124"/>
      <c r="RR6" s="124"/>
      <c r="RS6" s="124"/>
      <c r="RT6" s="124"/>
      <c r="RU6" s="124"/>
      <c r="RV6" s="124"/>
      <c r="RW6" s="124"/>
      <c r="RX6" s="124"/>
      <c r="RY6" s="124"/>
      <c r="RZ6" s="124"/>
      <c r="SA6" s="124"/>
      <c r="SB6" s="124"/>
      <c r="SC6" s="124"/>
      <c r="SD6" s="124"/>
      <c r="SE6" s="124"/>
      <c r="SF6" s="124"/>
      <c r="SG6" s="124"/>
      <c r="SH6" s="124"/>
      <c r="SI6" s="124"/>
      <c r="SJ6" s="124"/>
      <c r="SK6" s="124"/>
      <c r="SL6" s="124"/>
      <c r="SM6" s="124"/>
      <c r="SN6" s="124"/>
      <c r="SO6" s="124"/>
      <c r="SP6" s="124"/>
      <c r="SQ6" s="124"/>
      <c r="SR6" s="124"/>
      <c r="SS6" s="124"/>
      <c r="ST6" s="124"/>
      <c r="SU6" s="124"/>
      <c r="SV6" s="124"/>
      <c r="SW6" s="124"/>
      <c r="SX6" s="124"/>
      <c r="SY6" s="124"/>
      <c r="SZ6" s="124"/>
      <c r="TA6" s="124"/>
      <c r="TB6" s="124"/>
      <c r="TC6" s="124"/>
      <c r="TD6" s="124"/>
      <c r="TE6" s="124"/>
      <c r="TF6" s="124"/>
      <c r="TG6" s="124"/>
      <c r="TH6" s="124"/>
      <c r="TI6" s="124"/>
      <c r="TJ6" s="124"/>
      <c r="TK6" s="124"/>
      <c r="TL6" s="124"/>
      <c r="TM6" s="124"/>
      <c r="TN6" s="124"/>
      <c r="TO6" s="124"/>
      <c r="TP6" s="124"/>
      <c r="TQ6" s="124"/>
      <c r="TR6" s="124"/>
      <c r="TS6" s="124"/>
      <c r="TT6" s="124"/>
      <c r="TU6" s="124"/>
      <c r="TV6" s="124"/>
      <c r="TW6" s="124"/>
      <c r="TX6" s="124"/>
      <c r="TY6" s="124"/>
      <c r="TZ6" s="124"/>
      <c r="UA6" s="124"/>
      <c r="UB6" s="124"/>
      <c r="UC6" s="124"/>
      <c r="UD6" s="124"/>
      <c r="UE6" s="124"/>
      <c r="UF6" s="124"/>
      <c r="UG6" s="124"/>
      <c r="UH6" s="124"/>
      <c r="UI6" s="124"/>
      <c r="UJ6" s="124"/>
      <c r="UK6" s="124"/>
      <c r="UL6" s="124"/>
      <c r="UM6" s="124"/>
      <c r="UN6" s="124"/>
      <c r="UO6" s="124"/>
      <c r="UP6" s="124"/>
      <c r="UQ6" s="124"/>
      <c r="UR6" s="124"/>
      <c r="US6" s="124"/>
      <c r="UT6" s="124"/>
      <c r="UU6" s="124"/>
      <c r="UV6" s="124"/>
      <c r="UW6" s="124"/>
      <c r="UX6" s="124"/>
      <c r="UY6" s="124"/>
      <c r="UZ6" s="124"/>
      <c r="VA6" s="124"/>
      <c r="VB6" s="124"/>
      <c r="VC6" s="124"/>
      <c r="VD6" s="124"/>
      <c r="VE6" s="124"/>
      <c r="VF6" s="124"/>
      <c r="VG6" s="124"/>
      <c r="VH6" s="124"/>
      <c r="VI6" s="124"/>
      <c r="VJ6" s="124"/>
      <c r="VK6" s="124"/>
      <c r="VL6" s="124"/>
      <c r="VM6" s="124"/>
      <c r="VN6" s="124"/>
      <c r="VO6" s="124"/>
      <c r="VP6" s="124"/>
      <c r="VQ6" s="124"/>
      <c r="VR6" s="124"/>
      <c r="VS6" s="124"/>
      <c r="VT6" s="124"/>
      <c r="VU6" s="124"/>
      <c r="VV6" s="124"/>
      <c r="VW6" s="124"/>
      <c r="VX6" s="124"/>
      <c r="VY6" s="124"/>
      <c r="VZ6" s="124"/>
      <c r="WA6" s="124"/>
      <c r="WB6" s="124"/>
      <c r="WC6" s="124"/>
      <c r="WD6" s="124"/>
      <c r="WE6" s="124"/>
      <c r="WF6" s="124"/>
      <c r="WG6" s="124"/>
      <c r="WH6" s="124"/>
      <c r="WI6" s="124"/>
      <c r="WJ6" s="124"/>
      <c r="WK6" s="124"/>
      <c r="WL6" s="124"/>
      <c r="WM6" s="124"/>
      <c r="WN6" s="124"/>
      <c r="WO6" s="124"/>
      <c r="WP6" s="124"/>
      <c r="WQ6" s="124"/>
      <c r="WR6" s="124"/>
      <c r="WS6" s="124"/>
      <c r="WT6" s="124"/>
      <c r="WU6" s="124"/>
      <c r="WV6" s="124"/>
      <c r="WW6" s="124"/>
      <c r="WX6" s="124"/>
      <c r="WY6" s="124"/>
      <c r="WZ6" s="124"/>
      <c r="XA6" s="124"/>
      <c r="XB6" s="124"/>
      <c r="XC6" s="124"/>
      <c r="XD6" s="124"/>
      <c r="XE6" s="124"/>
      <c r="XF6" s="124"/>
      <c r="XG6" s="124"/>
      <c r="XH6" s="124"/>
      <c r="XI6" s="124"/>
      <c r="XJ6" s="124"/>
      <c r="XK6" s="124"/>
      <c r="XL6" s="124"/>
      <c r="XM6" s="124"/>
      <c r="XN6" s="124"/>
      <c r="XO6" s="124"/>
      <c r="XP6" s="124"/>
      <c r="XQ6" s="124"/>
      <c r="XR6" s="124"/>
      <c r="XS6" s="124"/>
      <c r="XT6" s="124"/>
      <c r="XU6" s="124"/>
      <c r="XV6" s="124"/>
      <c r="XW6" s="124"/>
      <c r="XX6" s="124"/>
      <c r="XY6" s="124"/>
      <c r="XZ6" s="124"/>
      <c r="YA6" s="124"/>
      <c r="YB6" s="124"/>
      <c r="YC6" s="124"/>
      <c r="YD6" s="124"/>
      <c r="YE6" s="124"/>
      <c r="YF6" s="124"/>
      <c r="YG6" s="124"/>
      <c r="YH6" s="124"/>
      <c r="YI6" s="124"/>
      <c r="YJ6" s="124"/>
      <c r="YK6" s="124"/>
      <c r="YL6" s="124"/>
      <c r="YM6" s="124"/>
      <c r="YN6" s="124"/>
      <c r="YO6" s="124"/>
      <c r="YP6" s="124"/>
      <c r="YQ6" s="124"/>
      <c r="YR6" s="124"/>
      <c r="YS6" s="124"/>
      <c r="YT6" s="124"/>
      <c r="YU6" s="124"/>
      <c r="YV6" s="124"/>
      <c r="YW6" s="124"/>
      <c r="YX6" s="124"/>
      <c r="YY6" s="124"/>
      <c r="YZ6" s="124"/>
      <c r="ZA6" s="124"/>
      <c r="ZB6" s="124"/>
      <c r="ZC6" s="124"/>
      <c r="ZD6" s="124"/>
      <c r="ZE6" s="124"/>
      <c r="ZF6" s="124"/>
      <c r="ZG6" s="124"/>
      <c r="ZH6" s="124"/>
      <c r="ZI6" s="124"/>
      <c r="ZJ6" s="124"/>
      <c r="ZK6" s="124"/>
      <c r="ZL6" s="124"/>
      <c r="ZM6" s="124"/>
      <c r="ZN6" s="124"/>
      <c r="ZO6" s="124"/>
      <c r="ZP6" s="124"/>
      <c r="ZQ6" s="124"/>
      <c r="ZR6" s="124"/>
      <c r="ZS6" s="124"/>
      <c r="ZT6" s="124"/>
      <c r="ZU6" s="124"/>
      <c r="ZV6" s="124"/>
      <c r="ZW6" s="124"/>
      <c r="ZX6" s="124"/>
      <c r="ZY6" s="124"/>
      <c r="ZZ6" s="124"/>
      <c r="AAA6" s="124"/>
      <c r="AAB6" s="124"/>
      <c r="AAC6" s="124"/>
      <c r="AAD6" s="124"/>
      <c r="AAE6" s="124"/>
      <c r="AAF6" s="124"/>
      <c r="AAG6" s="124"/>
      <c r="AAH6" s="124"/>
      <c r="AAI6" s="124"/>
      <c r="AAJ6" s="124"/>
      <c r="AAK6" s="124"/>
      <c r="AAL6" s="124"/>
      <c r="AAM6" s="124"/>
      <c r="AAN6" s="124"/>
      <c r="AAO6" s="124"/>
      <c r="AAP6" s="124"/>
      <c r="AAQ6" s="124"/>
      <c r="AAR6" s="124"/>
      <c r="AAS6" s="124"/>
      <c r="AAT6" s="124"/>
      <c r="AAU6" s="124"/>
      <c r="AAV6" s="124"/>
      <c r="AAW6" s="124"/>
      <c r="AAX6" s="124"/>
      <c r="AAY6" s="124"/>
      <c r="AAZ6" s="124"/>
      <c r="ABA6" s="124"/>
      <c r="ABB6" s="124"/>
      <c r="ABC6" s="124"/>
      <c r="ABD6" s="124"/>
      <c r="ABE6" s="124"/>
      <c r="ABF6" s="124"/>
      <c r="ABG6" s="124"/>
      <c r="ABH6" s="124"/>
      <c r="ABI6" s="124"/>
      <c r="ABJ6" s="124"/>
      <c r="ABK6" s="124"/>
      <c r="ABL6" s="124"/>
      <c r="ABM6" s="124"/>
      <c r="ABN6" s="124"/>
      <c r="ABO6" s="124"/>
      <c r="ABP6" s="124"/>
      <c r="ABQ6" s="124"/>
      <c r="ABR6" s="124"/>
      <c r="ABS6" s="124"/>
      <c r="ABT6" s="124"/>
      <c r="ABU6" s="124"/>
      <c r="ABV6" s="124"/>
      <c r="ABW6" s="124"/>
      <c r="ABX6" s="124"/>
      <c r="ABY6" s="124"/>
      <c r="ABZ6" s="124"/>
      <c r="ACA6" s="124"/>
      <c r="ACB6" s="124"/>
      <c r="ACC6" s="124"/>
      <c r="ACD6" s="124"/>
      <c r="ACE6" s="124"/>
      <c r="ACF6" s="124"/>
      <c r="ACG6" s="124"/>
      <c r="ACH6" s="124"/>
      <c r="ACI6" s="124"/>
      <c r="ACJ6" s="124"/>
      <c r="ACK6" s="124"/>
      <c r="ACL6" s="124"/>
      <c r="ACM6" s="124"/>
      <c r="ACN6" s="124"/>
      <c r="ACO6" s="124"/>
      <c r="ACP6" s="124"/>
      <c r="ACQ6" s="124"/>
      <c r="ACR6" s="124"/>
      <c r="ACS6" s="124"/>
      <c r="ACT6" s="124"/>
      <c r="ACU6" s="124"/>
      <c r="ACV6" s="124"/>
      <c r="ACW6" s="124"/>
      <c r="ACX6" s="124"/>
      <c r="ACY6" s="124"/>
      <c r="ACZ6" s="124"/>
      <c r="ADA6" s="124"/>
      <c r="ADB6" s="124"/>
      <c r="ADC6" s="124"/>
      <c r="ADD6" s="124"/>
      <c r="ADE6" s="124"/>
      <c r="ADF6" s="124"/>
      <c r="ADG6" s="124"/>
      <c r="ADH6" s="124"/>
      <c r="ADI6" s="124"/>
      <c r="ADJ6" s="124"/>
      <c r="ADK6" s="124"/>
      <c r="ADL6" s="124"/>
      <c r="ADM6" s="124"/>
      <c r="ADN6" s="124"/>
      <c r="ADO6" s="124"/>
      <c r="ADP6" s="124"/>
      <c r="ADQ6" s="124"/>
      <c r="ADR6" s="124"/>
      <c r="ADS6" s="124"/>
      <c r="ADT6" s="124"/>
      <c r="ADU6" s="124"/>
      <c r="ADV6" s="124"/>
      <c r="ADW6" s="124"/>
      <c r="ADX6" s="124"/>
      <c r="ADY6" s="124"/>
      <c r="ADZ6" s="124"/>
      <c r="AEA6" s="124"/>
      <c r="AEB6" s="124"/>
      <c r="AEC6" s="124"/>
      <c r="AED6" s="124"/>
      <c r="AEE6" s="124"/>
      <c r="AEF6" s="124"/>
      <c r="AEG6" s="124"/>
      <c r="AEH6" s="124"/>
      <c r="AEI6" s="124"/>
      <c r="AEJ6" s="124"/>
      <c r="AEK6" s="124"/>
      <c r="AEL6" s="124"/>
      <c r="AEM6" s="124"/>
      <c r="AEN6" s="124"/>
      <c r="AEO6" s="124"/>
      <c r="AEP6" s="124"/>
      <c r="AEQ6" s="124"/>
      <c r="AER6" s="124"/>
      <c r="AES6" s="124"/>
      <c r="AET6" s="124"/>
      <c r="AEU6" s="124"/>
      <c r="AEV6" s="124"/>
      <c r="AEW6" s="124"/>
      <c r="AEX6" s="124"/>
      <c r="AEY6" s="124"/>
      <c r="AEZ6" s="124"/>
      <c r="AFA6" s="124"/>
      <c r="AFB6" s="124"/>
      <c r="AFC6" s="124"/>
      <c r="AFD6" s="124"/>
      <c r="AFE6" s="124"/>
      <c r="AFF6" s="124"/>
      <c r="AFG6" s="124"/>
      <c r="AFH6" s="124"/>
      <c r="AFI6" s="124"/>
      <c r="AFJ6" s="124"/>
      <c r="AFK6" s="124"/>
      <c r="AFL6" s="124"/>
      <c r="AFM6" s="124"/>
      <c r="AFN6" s="124"/>
      <c r="AFO6" s="124"/>
      <c r="AFP6" s="124"/>
      <c r="AFQ6" s="124"/>
      <c r="AFR6" s="124"/>
      <c r="AFS6" s="124"/>
      <c r="AFT6" s="124"/>
      <c r="AFU6" s="124"/>
      <c r="AFV6" s="124"/>
      <c r="AFW6" s="124"/>
      <c r="AFX6" s="124"/>
      <c r="AFY6" s="124"/>
      <c r="AFZ6" s="124"/>
      <c r="AGA6" s="124"/>
      <c r="AGB6" s="124"/>
      <c r="AGC6" s="124"/>
      <c r="AGD6" s="124"/>
      <c r="AGE6" s="124"/>
      <c r="AGF6" s="124"/>
      <c r="AGG6" s="124"/>
      <c r="AGH6" s="124"/>
      <c r="AGI6" s="124"/>
      <c r="AGJ6" s="124"/>
      <c r="AGK6" s="124"/>
      <c r="AGL6" s="124"/>
      <c r="AGM6" s="124"/>
      <c r="AGN6" s="124"/>
      <c r="AGO6" s="124"/>
      <c r="AGP6" s="124"/>
      <c r="AGQ6" s="124"/>
      <c r="AGR6" s="124"/>
      <c r="AGS6" s="124"/>
      <c r="AGT6" s="124"/>
      <c r="AGU6" s="124"/>
      <c r="AGV6" s="124"/>
      <c r="AGW6" s="124"/>
      <c r="AGX6" s="124"/>
      <c r="AGY6" s="124"/>
      <c r="AGZ6" s="124"/>
      <c r="AHA6" s="124"/>
      <c r="AHB6" s="124"/>
      <c r="AHC6" s="124"/>
      <c r="AHD6" s="124"/>
      <c r="AHE6" s="124"/>
      <c r="AHF6" s="124"/>
      <c r="AHG6" s="124"/>
      <c r="AHH6" s="124"/>
      <c r="AHI6" s="124"/>
      <c r="AHJ6" s="124"/>
      <c r="AHK6" s="124"/>
      <c r="AHL6" s="124"/>
      <c r="AHM6" s="124"/>
      <c r="AHN6" s="124"/>
      <c r="AHO6" s="124"/>
      <c r="AHP6" s="124"/>
      <c r="AHQ6" s="124"/>
      <c r="AHR6" s="124"/>
      <c r="AHS6" s="124"/>
      <c r="AHT6" s="124"/>
      <c r="AHU6" s="124"/>
      <c r="AHV6" s="124"/>
      <c r="AHW6" s="124"/>
      <c r="AHX6" s="124"/>
      <c r="AHY6" s="124"/>
      <c r="AHZ6" s="124"/>
      <c r="AIA6" s="124"/>
      <c r="AIB6" s="124"/>
      <c r="AIC6" s="124"/>
      <c r="AID6" s="124"/>
      <c r="AIE6" s="124"/>
      <c r="AIF6" s="124"/>
      <c r="AIG6" s="124"/>
      <c r="AIH6" s="124"/>
      <c r="AII6" s="124"/>
      <c r="AIJ6" s="124"/>
      <c r="AIK6" s="124"/>
      <c r="AIL6" s="124"/>
      <c r="AIM6" s="124"/>
      <c r="AIN6" s="124"/>
      <c r="AIO6" s="124"/>
      <c r="AIP6" s="124"/>
      <c r="AIQ6" s="124"/>
      <c r="AIR6" s="124"/>
      <c r="AIS6" s="124"/>
    </row>
    <row r="7" spans="1:929" ht="18" x14ac:dyDescent="0.2">
      <c r="A7" s="40"/>
      <c r="B7" s="96"/>
      <c r="C7" s="96"/>
      <c r="D7" s="96"/>
      <c r="E7" s="155"/>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4"/>
      <c r="JW7" s="124"/>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4"/>
      <c r="LP7" s="124"/>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4"/>
      <c r="NI7" s="124"/>
      <c r="NJ7" s="124"/>
      <c r="NK7" s="124"/>
      <c r="NL7" s="124"/>
      <c r="NM7" s="124"/>
      <c r="NN7" s="124"/>
      <c r="NO7" s="124"/>
      <c r="NP7" s="124"/>
      <c r="NQ7" s="124"/>
      <c r="NR7" s="124"/>
      <c r="NS7" s="124"/>
      <c r="NT7" s="124"/>
      <c r="NU7" s="124"/>
      <c r="NV7" s="124"/>
      <c r="NW7" s="124"/>
      <c r="NX7" s="124"/>
      <c r="NY7" s="124"/>
      <c r="NZ7" s="124"/>
      <c r="OA7" s="124"/>
      <c r="OB7" s="124"/>
      <c r="OC7" s="124"/>
      <c r="OD7" s="124"/>
      <c r="OE7" s="124"/>
      <c r="OF7" s="124"/>
      <c r="OG7" s="124"/>
      <c r="OH7" s="124"/>
      <c r="OI7" s="124"/>
      <c r="OJ7" s="124"/>
      <c r="OK7" s="124"/>
      <c r="OL7" s="124"/>
      <c r="OM7" s="124"/>
      <c r="ON7" s="124"/>
      <c r="OO7" s="124"/>
      <c r="OP7" s="124"/>
      <c r="OQ7" s="124"/>
      <c r="OR7" s="124"/>
      <c r="OS7" s="124"/>
      <c r="OT7" s="124"/>
      <c r="OU7" s="124"/>
      <c r="OV7" s="124"/>
      <c r="OW7" s="124"/>
      <c r="OX7" s="124"/>
      <c r="OY7" s="124"/>
      <c r="OZ7" s="124"/>
      <c r="PA7" s="124"/>
      <c r="PB7" s="124"/>
      <c r="PC7" s="124"/>
      <c r="PD7" s="124"/>
      <c r="PE7" s="124"/>
      <c r="PF7" s="124"/>
      <c r="PG7" s="124"/>
      <c r="PH7" s="124"/>
      <c r="PI7" s="124"/>
      <c r="PJ7" s="124"/>
      <c r="PK7" s="124"/>
      <c r="PL7" s="124"/>
      <c r="PM7" s="124"/>
      <c r="PN7" s="124"/>
      <c r="PO7" s="124"/>
      <c r="PP7" s="124"/>
      <c r="PQ7" s="124"/>
      <c r="PR7" s="124"/>
      <c r="PS7" s="124"/>
      <c r="PT7" s="124"/>
      <c r="PU7" s="124"/>
      <c r="PV7" s="124"/>
      <c r="PW7" s="124"/>
      <c r="PX7" s="124"/>
      <c r="PY7" s="124"/>
      <c r="PZ7" s="124"/>
      <c r="QA7" s="124"/>
      <c r="QB7" s="124"/>
      <c r="QC7" s="124"/>
      <c r="QD7" s="124"/>
      <c r="QE7" s="124"/>
      <c r="QF7" s="124"/>
      <c r="QG7" s="124"/>
      <c r="QH7" s="124"/>
      <c r="QI7" s="124"/>
      <c r="QJ7" s="124"/>
      <c r="QK7" s="124"/>
      <c r="QL7" s="124"/>
      <c r="QM7" s="124"/>
      <c r="QN7" s="124"/>
      <c r="QO7" s="124"/>
      <c r="QP7" s="124"/>
      <c r="QQ7" s="124"/>
      <c r="QR7" s="124"/>
      <c r="QS7" s="124"/>
      <c r="QT7" s="124"/>
      <c r="QU7" s="124"/>
      <c r="QV7" s="124"/>
      <c r="QW7" s="124"/>
      <c r="QX7" s="124"/>
      <c r="QY7" s="124"/>
      <c r="QZ7" s="124"/>
      <c r="RA7" s="124"/>
      <c r="RB7" s="124"/>
      <c r="RC7" s="124"/>
      <c r="RD7" s="124"/>
      <c r="RE7" s="124"/>
      <c r="RF7" s="124"/>
      <c r="RG7" s="124"/>
      <c r="RH7" s="124"/>
      <c r="RI7" s="124"/>
      <c r="RJ7" s="124"/>
      <c r="RK7" s="124"/>
      <c r="RL7" s="124"/>
      <c r="RM7" s="124"/>
      <c r="RN7" s="124"/>
      <c r="RO7" s="124"/>
      <c r="RP7" s="124"/>
      <c r="RQ7" s="124"/>
      <c r="RR7" s="124"/>
      <c r="RS7" s="124"/>
      <c r="RT7" s="124"/>
      <c r="RU7" s="124"/>
      <c r="RV7" s="124"/>
      <c r="RW7" s="124"/>
      <c r="RX7" s="124"/>
      <c r="RY7" s="124"/>
      <c r="RZ7" s="124"/>
      <c r="SA7" s="124"/>
      <c r="SB7" s="124"/>
      <c r="SC7" s="124"/>
      <c r="SD7" s="124"/>
      <c r="SE7" s="124"/>
      <c r="SF7" s="124"/>
      <c r="SG7" s="124"/>
      <c r="SH7" s="124"/>
      <c r="SI7" s="124"/>
      <c r="SJ7" s="124"/>
      <c r="SK7" s="124"/>
      <c r="SL7" s="124"/>
      <c r="SM7" s="124"/>
      <c r="SN7" s="124"/>
      <c r="SO7" s="124"/>
      <c r="SP7" s="124"/>
      <c r="SQ7" s="124"/>
      <c r="SR7" s="124"/>
      <c r="SS7" s="124"/>
      <c r="ST7" s="124"/>
      <c r="SU7" s="124"/>
      <c r="SV7" s="124"/>
      <c r="SW7" s="124"/>
      <c r="SX7" s="124"/>
      <c r="SY7" s="124"/>
      <c r="SZ7" s="124"/>
      <c r="TA7" s="124"/>
      <c r="TB7" s="124"/>
      <c r="TC7" s="124"/>
      <c r="TD7" s="124"/>
      <c r="TE7" s="124"/>
      <c r="TF7" s="124"/>
      <c r="TG7" s="124"/>
      <c r="TH7" s="124"/>
      <c r="TI7" s="124"/>
      <c r="TJ7" s="124"/>
      <c r="TK7" s="124"/>
      <c r="TL7" s="124"/>
      <c r="TM7" s="124"/>
      <c r="TN7" s="124"/>
      <c r="TO7" s="124"/>
      <c r="TP7" s="124"/>
      <c r="TQ7" s="124"/>
      <c r="TR7" s="124"/>
      <c r="TS7" s="124"/>
      <c r="TT7" s="124"/>
      <c r="TU7" s="124"/>
      <c r="TV7" s="124"/>
      <c r="TW7" s="124"/>
      <c r="TX7" s="124"/>
      <c r="TY7" s="124"/>
      <c r="TZ7" s="124"/>
      <c r="UA7" s="124"/>
      <c r="UB7" s="124"/>
      <c r="UC7" s="124"/>
      <c r="UD7" s="124"/>
      <c r="UE7" s="124"/>
      <c r="UF7" s="124"/>
      <c r="UG7" s="124"/>
      <c r="UH7" s="124"/>
      <c r="UI7" s="124"/>
      <c r="UJ7" s="124"/>
      <c r="UK7" s="124"/>
      <c r="UL7" s="124"/>
      <c r="UM7" s="124"/>
      <c r="UN7" s="124"/>
      <c r="UO7" s="124"/>
      <c r="UP7" s="124"/>
      <c r="UQ7" s="124"/>
      <c r="UR7" s="124"/>
      <c r="US7" s="124"/>
      <c r="UT7" s="124"/>
      <c r="UU7" s="124"/>
      <c r="UV7" s="124"/>
      <c r="UW7" s="124"/>
      <c r="UX7" s="124"/>
      <c r="UY7" s="124"/>
      <c r="UZ7" s="124"/>
      <c r="VA7" s="124"/>
      <c r="VB7" s="124"/>
      <c r="VC7" s="124"/>
      <c r="VD7" s="124"/>
      <c r="VE7" s="124"/>
      <c r="VF7" s="124"/>
      <c r="VG7" s="124"/>
      <c r="VH7" s="124"/>
      <c r="VI7" s="124"/>
      <c r="VJ7" s="124"/>
      <c r="VK7" s="124"/>
      <c r="VL7" s="124"/>
      <c r="VM7" s="124"/>
      <c r="VN7" s="124"/>
      <c r="VO7" s="124"/>
      <c r="VP7" s="124"/>
      <c r="VQ7" s="124"/>
      <c r="VR7" s="124"/>
      <c r="VS7" s="124"/>
      <c r="VT7" s="124"/>
      <c r="VU7" s="124"/>
      <c r="VV7" s="124"/>
      <c r="VW7" s="124"/>
      <c r="VX7" s="124"/>
      <c r="VY7" s="124"/>
      <c r="VZ7" s="124"/>
      <c r="WA7" s="124"/>
      <c r="WB7" s="124"/>
      <c r="WC7" s="124"/>
      <c r="WD7" s="124"/>
      <c r="WE7" s="124"/>
      <c r="WF7" s="124"/>
      <c r="WG7" s="124"/>
      <c r="WH7" s="124"/>
      <c r="WI7" s="124"/>
      <c r="WJ7" s="124"/>
      <c r="WK7" s="124"/>
      <c r="WL7" s="124"/>
      <c r="WM7" s="124"/>
      <c r="WN7" s="124"/>
      <c r="WO7" s="124"/>
      <c r="WP7" s="124"/>
      <c r="WQ7" s="124"/>
      <c r="WR7" s="124"/>
      <c r="WS7" s="124"/>
      <c r="WT7" s="124"/>
      <c r="WU7" s="124"/>
      <c r="WV7" s="124"/>
      <c r="WW7" s="124"/>
      <c r="WX7" s="124"/>
      <c r="WY7" s="124"/>
      <c r="WZ7" s="124"/>
      <c r="XA7" s="124"/>
      <c r="XB7" s="124"/>
      <c r="XC7" s="124"/>
      <c r="XD7" s="124"/>
      <c r="XE7" s="124"/>
      <c r="XF7" s="124"/>
      <c r="XG7" s="124"/>
      <c r="XH7" s="124"/>
      <c r="XI7" s="124"/>
      <c r="XJ7" s="124"/>
      <c r="XK7" s="124"/>
      <c r="XL7" s="124"/>
      <c r="XM7" s="124"/>
      <c r="XN7" s="124"/>
      <c r="XO7" s="124"/>
      <c r="XP7" s="124"/>
      <c r="XQ7" s="124"/>
      <c r="XR7" s="124"/>
      <c r="XS7" s="124"/>
      <c r="XT7" s="124"/>
      <c r="XU7" s="124"/>
      <c r="XV7" s="124"/>
      <c r="XW7" s="124"/>
      <c r="XX7" s="124"/>
      <c r="XY7" s="124"/>
      <c r="XZ7" s="124"/>
      <c r="YA7" s="124"/>
      <c r="YB7" s="124"/>
      <c r="YC7" s="124"/>
      <c r="YD7" s="124"/>
      <c r="YE7" s="124"/>
      <c r="YF7" s="124"/>
      <c r="YG7" s="124"/>
      <c r="YH7" s="124"/>
      <c r="YI7" s="124"/>
      <c r="YJ7" s="124"/>
      <c r="YK7" s="124"/>
      <c r="YL7" s="124"/>
      <c r="YM7" s="124"/>
      <c r="YN7" s="124"/>
      <c r="YO7" s="124"/>
      <c r="YP7" s="124"/>
      <c r="YQ7" s="124"/>
      <c r="YR7" s="124"/>
      <c r="YS7" s="124"/>
      <c r="YT7" s="124"/>
      <c r="YU7" s="124"/>
      <c r="YV7" s="124"/>
      <c r="YW7" s="124"/>
      <c r="YX7" s="124"/>
      <c r="YY7" s="124"/>
      <c r="YZ7" s="124"/>
      <c r="ZA7" s="124"/>
      <c r="ZB7" s="124"/>
      <c r="ZC7" s="124"/>
      <c r="ZD7" s="124"/>
      <c r="ZE7" s="124"/>
      <c r="ZF7" s="124"/>
      <c r="ZG7" s="124"/>
      <c r="ZH7" s="124"/>
      <c r="ZI7" s="124"/>
      <c r="ZJ7" s="124"/>
      <c r="ZK7" s="124"/>
      <c r="ZL7" s="124"/>
      <c r="ZM7" s="124"/>
      <c r="ZN7" s="124"/>
      <c r="ZO7" s="124"/>
      <c r="ZP7" s="124"/>
      <c r="ZQ7" s="124"/>
      <c r="ZR7" s="124"/>
      <c r="ZS7" s="124"/>
      <c r="ZT7" s="124"/>
      <c r="ZU7" s="124"/>
      <c r="ZV7" s="124"/>
      <c r="ZW7" s="124"/>
      <c r="ZX7" s="124"/>
      <c r="ZY7" s="124"/>
      <c r="ZZ7" s="124"/>
      <c r="AAA7" s="124"/>
      <c r="AAB7" s="124"/>
      <c r="AAC7" s="124"/>
      <c r="AAD7" s="124"/>
      <c r="AAE7" s="124"/>
      <c r="AAF7" s="124"/>
      <c r="AAG7" s="124"/>
      <c r="AAH7" s="124"/>
      <c r="AAI7" s="124"/>
      <c r="AAJ7" s="124"/>
      <c r="AAK7" s="124"/>
      <c r="AAL7" s="124"/>
      <c r="AAM7" s="124"/>
      <c r="AAN7" s="124"/>
      <c r="AAO7" s="124"/>
      <c r="AAP7" s="124"/>
      <c r="AAQ7" s="124"/>
      <c r="AAR7" s="124"/>
      <c r="AAS7" s="124"/>
      <c r="AAT7" s="124"/>
      <c r="AAU7" s="124"/>
      <c r="AAV7" s="124"/>
      <c r="AAW7" s="124"/>
      <c r="AAX7" s="124"/>
      <c r="AAY7" s="124"/>
      <c r="AAZ7" s="124"/>
      <c r="ABA7" s="124"/>
      <c r="ABB7" s="124"/>
      <c r="ABC7" s="124"/>
      <c r="ABD7" s="124"/>
      <c r="ABE7" s="124"/>
      <c r="ABF7" s="124"/>
      <c r="ABG7" s="124"/>
      <c r="ABH7" s="124"/>
      <c r="ABI7" s="124"/>
      <c r="ABJ7" s="124"/>
      <c r="ABK7" s="124"/>
      <c r="ABL7" s="124"/>
      <c r="ABM7" s="124"/>
      <c r="ABN7" s="124"/>
      <c r="ABO7" s="124"/>
      <c r="ABP7" s="124"/>
      <c r="ABQ7" s="124"/>
      <c r="ABR7" s="124"/>
      <c r="ABS7" s="124"/>
      <c r="ABT7" s="124"/>
      <c r="ABU7" s="124"/>
      <c r="ABV7" s="124"/>
      <c r="ABW7" s="124"/>
      <c r="ABX7" s="124"/>
      <c r="ABY7" s="124"/>
      <c r="ABZ7" s="124"/>
      <c r="ACA7" s="124"/>
      <c r="ACB7" s="124"/>
      <c r="ACC7" s="124"/>
      <c r="ACD7" s="124"/>
      <c r="ACE7" s="124"/>
      <c r="ACF7" s="124"/>
      <c r="ACG7" s="124"/>
      <c r="ACH7" s="124"/>
      <c r="ACI7" s="124"/>
      <c r="ACJ7" s="124"/>
      <c r="ACK7" s="124"/>
      <c r="ACL7" s="124"/>
      <c r="ACM7" s="124"/>
      <c r="ACN7" s="124"/>
      <c r="ACO7" s="124"/>
      <c r="ACP7" s="124"/>
      <c r="ACQ7" s="124"/>
      <c r="ACR7" s="124"/>
      <c r="ACS7" s="124"/>
      <c r="ACT7" s="124"/>
      <c r="ACU7" s="124"/>
      <c r="ACV7" s="124"/>
      <c r="ACW7" s="124"/>
      <c r="ACX7" s="124"/>
      <c r="ACY7" s="124"/>
      <c r="ACZ7" s="124"/>
      <c r="ADA7" s="124"/>
      <c r="ADB7" s="124"/>
      <c r="ADC7" s="124"/>
      <c r="ADD7" s="124"/>
      <c r="ADE7" s="124"/>
      <c r="ADF7" s="124"/>
      <c r="ADG7" s="124"/>
      <c r="ADH7" s="124"/>
      <c r="ADI7" s="124"/>
      <c r="ADJ7" s="124"/>
      <c r="ADK7" s="124"/>
      <c r="ADL7" s="124"/>
      <c r="ADM7" s="124"/>
      <c r="ADN7" s="124"/>
      <c r="ADO7" s="124"/>
      <c r="ADP7" s="124"/>
      <c r="ADQ7" s="124"/>
      <c r="ADR7" s="124"/>
      <c r="ADS7" s="124"/>
      <c r="ADT7" s="124"/>
      <c r="ADU7" s="124"/>
      <c r="ADV7" s="124"/>
      <c r="ADW7" s="124"/>
      <c r="ADX7" s="124"/>
      <c r="ADY7" s="124"/>
      <c r="ADZ7" s="124"/>
      <c r="AEA7" s="124"/>
      <c r="AEB7" s="124"/>
      <c r="AEC7" s="124"/>
      <c r="AED7" s="124"/>
      <c r="AEE7" s="124"/>
      <c r="AEF7" s="124"/>
      <c r="AEG7" s="124"/>
      <c r="AEH7" s="124"/>
      <c r="AEI7" s="124"/>
      <c r="AEJ7" s="124"/>
      <c r="AEK7" s="124"/>
      <c r="AEL7" s="124"/>
      <c r="AEM7" s="124"/>
      <c r="AEN7" s="124"/>
      <c r="AEO7" s="124"/>
      <c r="AEP7" s="124"/>
      <c r="AEQ7" s="124"/>
      <c r="AER7" s="124"/>
      <c r="AES7" s="124"/>
      <c r="AET7" s="124"/>
      <c r="AEU7" s="124"/>
      <c r="AEV7" s="124"/>
      <c r="AEW7" s="124"/>
      <c r="AEX7" s="124"/>
      <c r="AEY7" s="124"/>
      <c r="AEZ7" s="124"/>
      <c r="AFA7" s="124"/>
      <c r="AFB7" s="124"/>
      <c r="AFC7" s="124"/>
      <c r="AFD7" s="124"/>
      <c r="AFE7" s="124"/>
      <c r="AFF7" s="124"/>
      <c r="AFG7" s="124"/>
      <c r="AFH7" s="124"/>
      <c r="AFI7" s="124"/>
      <c r="AFJ7" s="124"/>
      <c r="AFK7" s="124"/>
      <c r="AFL7" s="124"/>
      <c r="AFM7" s="124"/>
      <c r="AFN7" s="124"/>
      <c r="AFO7" s="124"/>
      <c r="AFP7" s="124"/>
      <c r="AFQ7" s="124"/>
      <c r="AFR7" s="124"/>
      <c r="AFS7" s="124"/>
      <c r="AFT7" s="124"/>
      <c r="AFU7" s="124"/>
      <c r="AFV7" s="124"/>
      <c r="AFW7" s="124"/>
      <c r="AFX7" s="124"/>
      <c r="AFY7" s="124"/>
      <c r="AFZ7" s="124"/>
      <c r="AGA7" s="124"/>
      <c r="AGB7" s="124"/>
      <c r="AGC7" s="124"/>
      <c r="AGD7" s="124"/>
      <c r="AGE7" s="124"/>
      <c r="AGF7" s="124"/>
      <c r="AGG7" s="124"/>
      <c r="AGH7" s="124"/>
      <c r="AGI7" s="124"/>
      <c r="AGJ7" s="124"/>
      <c r="AGK7" s="124"/>
      <c r="AGL7" s="124"/>
      <c r="AGM7" s="124"/>
      <c r="AGN7" s="124"/>
      <c r="AGO7" s="124"/>
      <c r="AGP7" s="124"/>
      <c r="AGQ7" s="124"/>
      <c r="AGR7" s="124"/>
      <c r="AGS7" s="124"/>
      <c r="AGT7" s="124"/>
      <c r="AGU7" s="124"/>
      <c r="AGV7" s="124"/>
      <c r="AGW7" s="124"/>
      <c r="AGX7" s="124"/>
      <c r="AGY7" s="124"/>
      <c r="AGZ7" s="124"/>
      <c r="AHA7" s="124"/>
      <c r="AHB7" s="124"/>
      <c r="AHC7" s="124"/>
      <c r="AHD7" s="124"/>
      <c r="AHE7" s="124"/>
      <c r="AHF7" s="124"/>
      <c r="AHG7" s="124"/>
      <c r="AHH7" s="124"/>
      <c r="AHI7" s="124"/>
      <c r="AHJ7" s="124"/>
      <c r="AHK7" s="124"/>
      <c r="AHL7" s="124"/>
      <c r="AHM7" s="124"/>
      <c r="AHN7" s="124"/>
      <c r="AHO7" s="124"/>
      <c r="AHP7" s="124"/>
      <c r="AHQ7" s="124"/>
      <c r="AHR7" s="124"/>
      <c r="AHS7" s="124"/>
      <c r="AHT7" s="124"/>
      <c r="AHU7" s="124"/>
      <c r="AHV7" s="124"/>
      <c r="AHW7" s="124"/>
      <c r="AHX7" s="124"/>
      <c r="AHY7" s="124"/>
      <c r="AHZ7" s="124"/>
      <c r="AIA7" s="124"/>
      <c r="AIB7" s="124"/>
      <c r="AIC7" s="124"/>
      <c r="AID7" s="124"/>
      <c r="AIE7" s="124"/>
      <c r="AIF7" s="124"/>
      <c r="AIG7" s="124"/>
      <c r="AIH7" s="124"/>
      <c r="AII7" s="124"/>
      <c r="AIJ7" s="124"/>
      <c r="AIK7" s="124"/>
      <c r="AIL7" s="124"/>
      <c r="AIM7" s="124"/>
      <c r="AIN7" s="124"/>
      <c r="AIO7" s="124"/>
      <c r="AIP7" s="124"/>
      <c r="AIQ7" s="124"/>
      <c r="AIR7" s="124"/>
      <c r="AIS7" s="124"/>
    </row>
    <row r="8" spans="1:929" ht="24.95" customHeight="1" x14ac:dyDescent="0.2">
      <c r="A8" s="40"/>
      <c r="B8" s="279" t="s">
        <v>57</v>
      </c>
      <c r="C8" s="280"/>
      <c r="D8" s="281"/>
      <c r="E8" s="155"/>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4"/>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4"/>
      <c r="NI8" s="124"/>
      <c r="NJ8" s="124"/>
      <c r="NK8" s="124"/>
      <c r="NL8" s="124"/>
      <c r="NM8" s="124"/>
      <c r="NN8" s="124"/>
      <c r="NO8" s="124"/>
      <c r="NP8" s="124"/>
      <c r="NQ8" s="124"/>
      <c r="NR8" s="124"/>
      <c r="NS8" s="124"/>
      <c r="NT8" s="124"/>
      <c r="NU8" s="124"/>
      <c r="NV8" s="124"/>
      <c r="NW8" s="124"/>
      <c r="NX8" s="124"/>
      <c r="NY8" s="124"/>
      <c r="NZ8" s="124"/>
      <c r="OA8" s="124"/>
      <c r="OB8" s="124"/>
      <c r="OC8" s="124"/>
      <c r="OD8" s="124"/>
      <c r="OE8" s="124"/>
      <c r="OF8" s="124"/>
      <c r="OG8" s="124"/>
      <c r="OH8" s="124"/>
      <c r="OI8" s="124"/>
      <c r="OJ8" s="124"/>
      <c r="OK8" s="124"/>
      <c r="OL8" s="124"/>
      <c r="OM8" s="124"/>
      <c r="ON8" s="124"/>
      <c r="OO8" s="124"/>
      <c r="OP8" s="124"/>
      <c r="OQ8" s="124"/>
      <c r="OR8" s="124"/>
      <c r="OS8" s="124"/>
      <c r="OT8" s="124"/>
      <c r="OU8" s="124"/>
      <c r="OV8" s="124"/>
      <c r="OW8" s="124"/>
      <c r="OX8" s="124"/>
      <c r="OY8" s="124"/>
      <c r="OZ8" s="124"/>
      <c r="PA8" s="124"/>
      <c r="PB8" s="124"/>
      <c r="PC8" s="124"/>
      <c r="PD8" s="124"/>
      <c r="PE8" s="124"/>
      <c r="PF8" s="124"/>
      <c r="PG8" s="124"/>
      <c r="PH8" s="124"/>
      <c r="PI8" s="124"/>
      <c r="PJ8" s="124"/>
      <c r="PK8" s="124"/>
      <c r="PL8" s="124"/>
      <c r="PM8" s="124"/>
      <c r="PN8" s="124"/>
      <c r="PO8" s="124"/>
      <c r="PP8" s="124"/>
      <c r="PQ8" s="124"/>
      <c r="PR8" s="124"/>
      <c r="PS8" s="124"/>
      <c r="PT8" s="124"/>
      <c r="PU8" s="124"/>
      <c r="PV8" s="124"/>
      <c r="PW8" s="124"/>
      <c r="PX8" s="124"/>
      <c r="PY8" s="124"/>
      <c r="PZ8" s="124"/>
      <c r="QA8" s="124"/>
      <c r="QB8" s="124"/>
      <c r="QC8" s="124"/>
      <c r="QD8" s="124"/>
      <c r="QE8" s="124"/>
      <c r="QF8" s="124"/>
      <c r="QG8" s="124"/>
      <c r="QH8" s="124"/>
      <c r="QI8" s="124"/>
      <c r="QJ8" s="124"/>
      <c r="QK8" s="124"/>
      <c r="QL8" s="124"/>
      <c r="QM8" s="124"/>
      <c r="QN8" s="124"/>
      <c r="QO8" s="124"/>
      <c r="QP8" s="124"/>
      <c r="QQ8" s="124"/>
      <c r="QR8" s="124"/>
      <c r="QS8" s="124"/>
      <c r="QT8" s="124"/>
      <c r="QU8" s="124"/>
      <c r="QV8" s="124"/>
      <c r="QW8" s="124"/>
      <c r="QX8" s="124"/>
      <c r="QY8" s="124"/>
      <c r="QZ8" s="124"/>
      <c r="RA8" s="124"/>
      <c r="RB8" s="124"/>
      <c r="RC8" s="124"/>
      <c r="RD8" s="124"/>
      <c r="RE8" s="124"/>
      <c r="RF8" s="124"/>
      <c r="RG8" s="124"/>
      <c r="RH8" s="124"/>
      <c r="RI8" s="124"/>
      <c r="RJ8" s="124"/>
      <c r="RK8" s="124"/>
      <c r="RL8" s="124"/>
      <c r="RM8" s="124"/>
      <c r="RN8" s="124"/>
      <c r="RO8" s="124"/>
      <c r="RP8" s="124"/>
      <c r="RQ8" s="124"/>
      <c r="RR8" s="124"/>
      <c r="RS8" s="124"/>
      <c r="RT8" s="124"/>
      <c r="RU8" s="124"/>
      <c r="RV8" s="124"/>
      <c r="RW8" s="124"/>
      <c r="RX8" s="124"/>
      <c r="RY8" s="124"/>
      <c r="RZ8" s="124"/>
      <c r="SA8" s="124"/>
      <c r="SB8" s="124"/>
      <c r="SC8" s="124"/>
      <c r="SD8" s="124"/>
      <c r="SE8" s="124"/>
      <c r="SF8" s="124"/>
      <c r="SG8" s="124"/>
      <c r="SH8" s="124"/>
      <c r="SI8" s="124"/>
      <c r="SJ8" s="124"/>
      <c r="SK8" s="124"/>
      <c r="SL8" s="124"/>
      <c r="SM8" s="124"/>
      <c r="SN8" s="124"/>
      <c r="SO8" s="124"/>
      <c r="SP8" s="124"/>
      <c r="SQ8" s="124"/>
      <c r="SR8" s="124"/>
      <c r="SS8" s="124"/>
      <c r="ST8" s="124"/>
      <c r="SU8" s="124"/>
      <c r="SV8" s="124"/>
      <c r="SW8" s="124"/>
      <c r="SX8" s="124"/>
      <c r="SY8" s="124"/>
      <c r="SZ8" s="124"/>
      <c r="TA8" s="124"/>
      <c r="TB8" s="124"/>
      <c r="TC8" s="124"/>
      <c r="TD8" s="124"/>
      <c r="TE8" s="124"/>
      <c r="TF8" s="124"/>
      <c r="TG8" s="124"/>
      <c r="TH8" s="124"/>
      <c r="TI8" s="124"/>
      <c r="TJ8" s="124"/>
      <c r="TK8" s="124"/>
      <c r="TL8" s="124"/>
      <c r="TM8" s="124"/>
      <c r="TN8" s="124"/>
      <c r="TO8" s="124"/>
      <c r="TP8" s="124"/>
      <c r="TQ8" s="124"/>
      <c r="TR8" s="124"/>
      <c r="TS8" s="124"/>
      <c r="TT8" s="124"/>
      <c r="TU8" s="124"/>
      <c r="TV8" s="124"/>
      <c r="TW8" s="124"/>
      <c r="TX8" s="124"/>
      <c r="TY8" s="124"/>
      <c r="TZ8" s="124"/>
      <c r="UA8" s="124"/>
      <c r="UB8" s="124"/>
      <c r="UC8" s="124"/>
      <c r="UD8" s="124"/>
      <c r="UE8" s="124"/>
      <c r="UF8" s="124"/>
      <c r="UG8" s="124"/>
      <c r="UH8" s="124"/>
      <c r="UI8" s="124"/>
      <c r="UJ8" s="124"/>
      <c r="UK8" s="124"/>
      <c r="UL8" s="124"/>
      <c r="UM8" s="124"/>
      <c r="UN8" s="124"/>
      <c r="UO8" s="124"/>
      <c r="UP8" s="124"/>
      <c r="UQ8" s="124"/>
      <c r="UR8" s="124"/>
      <c r="US8" s="124"/>
      <c r="UT8" s="124"/>
      <c r="UU8" s="124"/>
      <c r="UV8" s="124"/>
      <c r="UW8" s="124"/>
      <c r="UX8" s="124"/>
      <c r="UY8" s="124"/>
      <c r="UZ8" s="124"/>
      <c r="VA8" s="124"/>
      <c r="VB8" s="124"/>
      <c r="VC8" s="124"/>
      <c r="VD8" s="124"/>
      <c r="VE8" s="124"/>
      <c r="VF8" s="124"/>
      <c r="VG8" s="124"/>
      <c r="VH8" s="124"/>
      <c r="VI8" s="124"/>
      <c r="VJ8" s="124"/>
      <c r="VK8" s="124"/>
      <c r="VL8" s="124"/>
      <c r="VM8" s="124"/>
      <c r="VN8" s="124"/>
      <c r="VO8" s="124"/>
      <c r="VP8" s="124"/>
      <c r="VQ8" s="124"/>
      <c r="VR8" s="124"/>
      <c r="VS8" s="124"/>
      <c r="VT8" s="124"/>
      <c r="VU8" s="124"/>
      <c r="VV8" s="124"/>
      <c r="VW8" s="124"/>
      <c r="VX8" s="124"/>
      <c r="VY8" s="124"/>
      <c r="VZ8" s="124"/>
      <c r="WA8" s="124"/>
      <c r="WB8" s="124"/>
      <c r="WC8" s="124"/>
      <c r="WD8" s="124"/>
      <c r="WE8" s="124"/>
      <c r="WF8" s="124"/>
      <c r="WG8" s="124"/>
      <c r="WH8" s="124"/>
      <c r="WI8" s="124"/>
      <c r="WJ8" s="124"/>
      <c r="WK8" s="124"/>
      <c r="WL8" s="124"/>
      <c r="WM8" s="124"/>
      <c r="WN8" s="124"/>
      <c r="WO8" s="124"/>
      <c r="WP8" s="124"/>
      <c r="WQ8" s="124"/>
      <c r="WR8" s="124"/>
      <c r="WS8" s="124"/>
      <c r="WT8" s="124"/>
      <c r="WU8" s="124"/>
      <c r="WV8" s="124"/>
      <c r="WW8" s="124"/>
      <c r="WX8" s="124"/>
      <c r="WY8" s="124"/>
      <c r="WZ8" s="124"/>
      <c r="XA8" s="124"/>
      <c r="XB8" s="124"/>
      <c r="XC8" s="124"/>
      <c r="XD8" s="124"/>
      <c r="XE8" s="124"/>
      <c r="XF8" s="124"/>
      <c r="XG8" s="124"/>
      <c r="XH8" s="124"/>
      <c r="XI8" s="124"/>
      <c r="XJ8" s="124"/>
      <c r="XK8" s="124"/>
      <c r="XL8" s="124"/>
      <c r="XM8" s="124"/>
      <c r="XN8" s="124"/>
      <c r="XO8" s="124"/>
      <c r="XP8" s="124"/>
      <c r="XQ8" s="124"/>
      <c r="XR8" s="124"/>
      <c r="XS8" s="124"/>
      <c r="XT8" s="124"/>
      <c r="XU8" s="124"/>
      <c r="XV8" s="124"/>
      <c r="XW8" s="124"/>
      <c r="XX8" s="124"/>
      <c r="XY8" s="124"/>
      <c r="XZ8" s="124"/>
      <c r="YA8" s="124"/>
      <c r="YB8" s="124"/>
      <c r="YC8" s="124"/>
      <c r="YD8" s="124"/>
      <c r="YE8" s="124"/>
      <c r="YF8" s="124"/>
      <c r="YG8" s="124"/>
      <c r="YH8" s="124"/>
      <c r="YI8" s="124"/>
      <c r="YJ8" s="124"/>
      <c r="YK8" s="124"/>
      <c r="YL8" s="124"/>
      <c r="YM8" s="124"/>
      <c r="YN8" s="124"/>
      <c r="YO8" s="124"/>
      <c r="YP8" s="124"/>
      <c r="YQ8" s="124"/>
      <c r="YR8" s="124"/>
      <c r="YS8" s="124"/>
      <c r="YT8" s="124"/>
      <c r="YU8" s="124"/>
      <c r="YV8" s="124"/>
      <c r="YW8" s="124"/>
      <c r="YX8" s="124"/>
      <c r="YY8" s="124"/>
      <c r="YZ8" s="124"/>
      <c r="ZA8" s="124"/>
      <c r="ZB8" s="124"/>
      <c r="ZC8" s="124"/>
      <c r="ZD8" s="124"/>
      <c r="ZE8" s="124"/>
      <c r="ZF8" s="124"/>
      <c r="ZG8" s="124"/>
      <c r="ZH8" s="124"/>
      <c r="ZI8" s="124"/>
      <c r="ZJ8" s="124"/>
      <c r="ZK8" s="124"/>
      <c r="ZL8" s="124"/>
      <c r="ZM8" s="124"/>
      <c r="ZN8" s="124"/>
      <c r="ZO8" s="124"/>
      <c r="ZP8" s="124"/>
      <c r="ZQ8" s="124"/>
      <c r="ZR8" s="124"/>
      <c r="ZS8" s="124"/>
      <c r="ZT8" s="124"/>
      <c r="ZU8" s="124"/>
      <c r="ZV8" s="124"/>
      <c r="ZW8" s="124"/>
      <c r="ZX8" s="124"/>
      <c r="ZY8" s="124"/>
      <c r="ZZ8" s="124"/>
      <c r="AAA8" s="124"/>
      <c r="AAB8" s="124"/>
      <c r="AAC8" s="124"/>
      <c r="AAD8" s="124"/>
      <c r="AAE8" s="124"/>
      <c r="AAF8" s="124"/>
      <c r="AAG8" s="124"/>
      <c r="AAH8" s="124"/>
      <c r="AAI8" s="124"/>
      <c r="AAJ8" s="124"/>
      <c r="AAK8" s="124"/>
      <c r="AAL8" s="124"/>
      <c r="AAM8" s="124"/>
      <c r="AAN8" s="124"/>
      <c r="AAO8" s="124"/>
      <c r="AAP8" s="124"/>
      <c r="AAQ8" s="124"/>
      <c r="AAR8" s="124"/>
      <c r="AAS8" s="124"/>
      <c r="AAT8" s="124"/>
      <c r="AAU8" s="124"/>
      <c r="AAV8" s="124"/>
      <c r="AAW8" s="124"/>
      <c r="AAX8" s="124"/>
      <c r="AAY8" s="124"/>
      <c r="AAZ8" s="124"/>
      <c r="ABA8" s="124"/>
      <c r="ABB8" s="124"/>
      <c r="ABC8" s="124"/>
      <c r="ABD8" s="124"/>
      <c r="ABE8" s="124"/>
      <c r="ABF8" s="124"/>
      <c r="ABG8" s="124"/>
      <c r="ABH8" s="124"/>
      <c r="ABI8" s="124"/>
      <c r="ABJ8" s="124"/>
      <c r="ABK8" s="124"/>
      <c r="ABL8" s="124"/>
      <c r="ABM8" s="124"/>
      <c r="ABN8" s="124"/>
      <c r="ABO8" s="124"/>
      <c r="ABP8" s="124"/>
      <c r="ABQ8" s="124"/>
      <c r="ABR8" s="124"/>
      <c r="ABS8" s="124"/>
      <c r="ABT8" s="124"/>
      <c r="ABU8" s="124"/>
      <c r="ABV8" s="124"/>
      <c r="ABW8" s="124"/>
      <c r="ABX8" s="124"/>
      <c r="ABY8" s="124"/>
      <c r="ABZ8" s="124"/>
      <c r="ACA8" s="124"/>
      <c r="ACB8" s="124"/>
      <c r="ACC8" s="124"/>
      <c r="ACD8" s="124"/>
      <c r="ACE8" s="124"/>
      <c r="ACF8" s="124"/>
      <c r="ACG8" s="124"/>
      <c r="ACH8" s="124"/>
      <c r="ACI8" s="124"/>
      <c r="ACJ8" s="124"/>
      <c r="ACK8" s="124"/>
      <c r="ACL8" s="124"/>
      <c r="ACM8" s="124"/>
      <c r="ACN8" s="124"/>
      <c r="ACO8" s="124"/>
      <c r="ACP8" s="124"/>
      <c r="ACQ8" s="124"/>
      <c r="ACR8" s="124"/>
      <c r="ACS8" s="124"/>
      <c r="ACT8" s="124"/>
      <c r="ACU8" s="124"/>
      <c r="ACV8" s="124"/>
      <c r="ACW8" s="124"/>
      <c r="ACX8" s="124"/>
      <c r="ACY8" s="124"/>
      <c r="ACZ8" s="124"/>
      <c r="ADA8" s="124"/>
      <c r="ADB8" s="124"/>
      <c r="ADC8" s="124"/>
      <c r="ADD8" s="124"/>
      <c r="ADE8" s="124"/>
      <c r="ADF8" s="124"/>
      <c r="ADG8" s="124"/>
      <c r="ADH8" s="124"/>
      <c r="ADI8" s="124"/>
      <c r="ADJ8" s="124"/>
      <c r="ADK8" s="124"/>
      <c r="ADL8" s="124"/>
      <c r="ADM8" s="124"/>
      <c r="ADN8" s="124"/>
      <c r="ADO8" s="124"/>
      <c r="ADP8" s="124"/>
      <c r="ADQ8" s="124"/>
      <c r="ADR8" s="124"/>
      <c r="ADS8" s="124"/>
      <c r="ADT8" s="124"/>
      <c r="ADU8" s="124"/>
      <c r="ADV8" s="124"/>
      <c r="ADW8" s="124"/>
      <c r="ADX8" s="124"/>
      <c r="ADY8" s="124"/>
      <c r="ADZ8" s="124"/>
      <c r="AEA8" s="124"/>
      <c r="AEB8" s="124"/>
      <c r="AEC8" s="124"/>
      <c r="AED8" s="124"/>
      <c r="AEE8" s="124"/>
      <c r="AEF8" s="124"/>
      <c r="AEG8" s="124"/>
      <c r="AEH8" s="124"/>
      <c r="AEI8" s="124"/>
      <c r="AEJ8" s="124"/>
      <c r="AEK8" s="124"/>
      <c r="AEL8" s="124"/>
      <c r="AEM8" s="124"/>
      <c r="AEN8" s="124"/>
      <c r="AEO8" s="124"/>
      <c r="AEP8" s="124"/>
      <c r="AEQ8" s="124"/>
      <c r="AER8" s="124"/>
      <c r="AES8" s="124"/>
      <c r="AET8" s="124"/>
      <c r="AEU8" s="124"/>
      <c r="AEV8" s="124"/>
      <c r="AEW8" s="124"/>
      <c r="AEX8" s="124"/>
      <c r="AEY8" s="124"/>
      <c r="AEZ8" s="124"/>
      <c r="AFA8" s="124"/>
      <c r="AFB8" s="124"/>
      <c r="AFC8" s="124"/>
      <c r="AFD8" s="124"/>
      <c r="AFE8" s="124"/>
      <c r="AFF8" s="124"/>
      <c r="AFG8" s="124"/>
      <c r="AFH8" s="124"/>
      <c r="AFI8" s="124"/>
      <c r="AFJ8" s="124"/>
      <c r="AFK8" s="124"/>
      <c r="AFL8" s="124"/>
      <c r="AFM8" s="124"/>
      <c r="AFN8" s="124"/>
      <c r="AFO8" s="124"/>
      <c r="AFP8" s="124"/>
      <c r="AFQ8" s="124"/>
      <c r="AFR8" s="124"/>
      <c r="AFS8" s="124"/>
      <c r="AFT8" s="124"/>
      <c r="AFU8" s="124"/>
      <c r="AFV8" s="124"/>
      <c r="AFW8" s="124"/>
      <c r="AFX8" s="124"/>
      <c r="AFY8" s="124"/>
      <c r="AFZ8" s="124"/>
      <c r="AGA8" s="124"/>
      <c r="AGB8" s="124"/>
      <c r="AGC8" s="124"/>
      <c r="AGD8" s="124"/>
      <c r="AGE8" s="124"/>
      <c r="AGF8" s="124"/>
      <c r="AGG8" s="124"/>
      <c r="AGH8" s="124"/>
      <c r="AGI8" s="124"/>
      <c r="AGJ8" s="124"/>
      <c r="AGK8" s="124"/>
      <c r="AGL8" s="124"/>
      <c r="AGM8" s="124"/>
      <c r="AGN8" s="124"/>
      <c r="AGO8" s="124"/>
      <c r="AGP8" s="124"/>
      <c r="AGQ8" s="124"/>
      <c r="AGR8" s="124"/>
      <c r="AGS8" s="124"/>
      <c r="AGT8" s="124"/>
      <c r="AGU8" s="124"/>
      <c r="AGV8" s="124"/>
      <c r="AGW8" s="124"/>
      <c r="AGX8" s="124"/>
      <c r="AGY8" s="124"/>
      <c r="AGZ8" s="124"/>
      <c r="AHA8" s="124"/>
      <c r="AHB8" s="124"/>
      <c r="AHC8" s="124"/>
      <c r="AHD8" s="124"/>
      <c r="AHE8" s="124"/>
      <c r="AHF8" s="124"/>
      <c r="AHG8" s="124"/>
      <c r="AHH8" s="124"/>
      <c r="AHI8" s="124"/>
      <c r="AHJ8" s="124"/>
      <c r="AHK8" s="124"/>
      <c r="AHL8" s="124"/>
      <c r="AHM8" s="124"/>
      <c r="AHN8" s="124"/>
      <c r="AHO8" s="124"/>
      <c r="AHP8" s="124"/>
      <c r="AHQ8" s="124"/>
      <c r="AHR8" s="124"/>
      <c r="AHS8" s="124"/>
      <c r="AHT8" s="124"/>
      <c r="AHU8" s="124"/>
      <c r="AHV8" s="124"/>
      <c r="AHW8" s="124"/>
      <c r="AHX8" s="124"/>
      <c r="AHY8" s="124"/>
      <c r="AHZ8" s="124"/>
      <c r="AIA8" s="124"/>
      <c r="AIB8" s="124"/>
      <c r="AIC8" s="124"/>
      <c r="AID8" s="124"/>
      <c r="AIE8" s="124"/>
      <c r="AIF8" s="124"/>
      <c r="AIG8" s="124"/>
      <c r="AIH8" s="124"/>
      <c r="AII8" s="124"/>
      <c r="AIJ8" s="124"/>
      <c r="AIK8" s="124"/>
      <c r="AIL8" s="124"/>
      <c r="AIM8" s="124"/>
      <c r="AIN8" s="124"/>
      <c r="AIO8" s="124"/>
      <c r="AIP8" s="124"/>
      <c r="AIQ8" s="124"/>
      <c r="AIR8" s="124"/>
      <c r="AIS8" s="124"/>
    </row>
    <row r="9" spans="1:929" ht="18" x14ac:dyDescent="0.2">
      <c r="A9" s="40"/>
      <c r="B9" s="96"/>
      <c r="C9" s="96"/>
      <c r="D9" s="96"/>
      <c r="E9" s="155"/>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4"/>
      <c r="JW9" s="124"/>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4"/>
      <c r="LP9" s="124"/>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4"/>
      <c r="NI9" s="124"/>
      <c r="NJ9" s="124"/>
      <c r="NK9" s="124"/>
      <c r="NL9" s="124"/>
      <c r="NM9" s="124"/>
      <c r="NN9" s="124"/>
      <c r="NO9" s="124"/>
      <c r="NP9" s="124"/>
      <c r="NQ9" s="124"/>
      <c r="NR9" s="124"/>
      <c r="NS9" s="124"/>
      <c r="NT9" s="124"/>
      <c r="NU9" s="124"/>
      <c r="NV9" s="124"/>
      <c r="NW9" s="124"/>
      <c r="NX9" s="124"/>
      <c r="NY9" s="124"/>
      <c r="NZ9" s="124"/>
      <c r="OA9" s="124"/>
      <c r="OB9" s="124"/>
      <c r="OC9" s="124"/>
      <c r="OD9" s="124"/>
      <c r="OE9" s="124"/>
      <c r="OF9" s="124"/>
      <c r="OG9" s="124"/>
      <c r="OH9" s="124"/>
      <c r="OI9" s="124"/>
      <c r="OJ9" s="124"/>
      <c r="OK9" s="124"/>
      <c r="OL9" s="124"/>
      <c r="OM9" s="124"/>
      <c r="ON9" s="124"/>
      <c r="OO9" s="124"/>
      <c r="OP9" s="124"/>
      <c r="OQ9" s="124"/>
      <c r="OR9" s="124"/>
      <c r="OS9" s="124"/>
      <c r="OT9" s="124"/>
      <c r="OU9" s="124"/>
      <c r="OV9" s="124"/>
      <c r="OW9" s="124"/>
      <c r="OX9" s="124"/>
      <c r="OY9" s="124"/>
      <c r="OZ9" s="124"/>
      <c r="PA9" s="124"/>
      <c r="PB9" s="124"/>
      <c r="PC9" s="124"/>
      <c r="PD9" s="124"/>
      <c r="PE9" s="124"/>
      <c r="PF9" s="124"/>
      <c r="PG9" s="124"/>
      <c r="PH9" s="124"/>
      <c r="PI9" s="124"/>
      <c r="PJ9" s="124"/>
      <c r="PK9" s="124"/>
      <c r="PL9" s="124"/>
      <c r="PM9" s="124"/>
      <c r="PN9" s="124"/>
      <c r="PO9" s="124"/>
      <c r="PP9" s="124"/>
      <c r="PQ9" s="124"/>
      <c r="PR9" s="124"/>
      <c r="PS9" s="124"/>
      <c r="PT9" s="124"/>
      <c r="PU9" s="124"/>
      <c r="PV9" s="124"/>
      <c r="PW9" s="124"/>
      <c r="PX9" s="124"/>
      <c r="PY9" s="124"/>
      <c r="PZ9" s="124"/>
      <c r="QA9" s="124"/>
      <c r="QB9" s="124"/>
      <c r="QC9" s="124"/>
      <c r="QD9" s="124"/>
      <c r="QE9" s="124"/>
      <c r="QF9" s="124"/>
      <c r="QG9" s="124"/>
      <c r="QH9" s="124"/>
      <c r="QI9" s="124"/>
      <c r="QJ9" s="124"/>
      <c r="QK9" s="124"/>
      <c r="QL9" s="124"/>
      <c r="QM9" s="124"/>
      <c r="QN9" s="124"/>
      <c r="QO9" s="124"/>
      <c r="QP9" s="124"/>
      <c r="QQ9" s="124"/>
      <c r="QR9" s="124"/>
      <c r="QS9" s="124"/>
      <c r="QT9" s="124"/>
      <c r="QU9" s="124"/>
      <c r="QV9" s="124"/>
      <c r="QW9" s="124"/>
      <c r="QX9" s="124"/>
      <c r="QY9" s="124"/>
      <c r="QZ9" s="124"/>
      <c r="RA9" s="124"/>
      <c r="RB9" s="124"/>
      <c r="RC9" s="124"/>
      <c r="RD9" s="124"/>
      <c r="RE9" s="124"/>
      <c r="RF9" s="124"/>
      <c r="RG9" s="124"/>
      <c r="RH9" s="124"/>
      <c r="RI9" s="124"/>
      <c r="RJ9" s="124"/>
      <c r="RK9" s="124"/>
      <c r="RL9" s="124"/>
      <c r="RM9" s="124"/>
      <c r="RN9" s="124"/>
      <c r="RO9" s="124"/>
      <c r="RP9" s="124"/>
      <c r="RQ9" s="124"/>
      <c r="RR9" s="124"/>
      <c r="RS9" s="124"/>
      <c r="RT9" s="124"/>
      <c r="RU9" s="124"/>
      <c r="RV9" s="124"/>
      <c r="RW9" s="124"/>
      <c r="RX9" s="124"/>
      <c r="RY9" s="124"/>
      <c r="RZ9" s="124"/>
      <c r="SA9" s="124"/>
      <c r="SB9" s="124"/>
      <c r="SC9" s="124"/>
      <c r="SD9" s="124"/>
      <c r="SE9" s="124"/>
      <c r="SF9" s="124"/>
      <c r="SG9" s="124"/>
      <c r="SH9" s="124"/>
      <c r="SI9" s="124"/>
      <c r="SJ9" s="124"/>
      <c r="SK9" s="124"/>
      <c r="SL9" s="124"/>
      <c r="SM9" s="124"/>
      <c r="SN9" s="124"/>
      <c r="SO9" s="124"/>
      <c r="SP9" s="124"/>
      <c r="SQ9" s="124"/>
      <c r="SR9" s="124"/>
      <c r="SS9" s="124"/>
      <c r="ST9" s="124"/>
      <c r="SU9" s="124"/>
      <c r="SV9" s="124"/>
      <c r="SW9" s="124"/>
      <c r="SX9" s="124"/>
      <c r="SY9" s="124"/>
      <c r="SZ9" s="124"/>
      <c r="TA9" s="124"/>
      <c r="TB9" s="124"/>
      <c r="TC9" s="124"/>
      <c r="TD9" s="124"/>
      <c r="TE9" s="124"/>
      <c r="TF9" s="124"/>
      <c r="TG9" s="124"/>
      <c r="TH9" s="124"/>
      <c r="TI9" s="124"/>
      <c r="TJ9" s="124"/>
      <c r="TK9" s="124"/>
      <c r="TL9" s="124"/>
      <c r="TM9" s="124"/>
      <c r="TN9" s="124"/>
      <c r="TO9" s="124"/>
      <c r="TP9" s="124"/>
      <c r="TQ9" s="124"/>
      <c r="TR9" s="124"/>
      <c r="TS9" s="124"/>
      <c r="TT9" s="124"/>
      <c r="TU9" s="124"/>
      <c r="TV9" s="124"/>
      <c r="TW9" s="124"/>
      <c r="TX9" s="124"/>
      <c r="TY9" s="124"/>
      <c r="TZ9" s="124"/>
      <c r="UA9" s="124"/>
      <c r="UB9" s="124"/>
      <c r="UC9" s="124"/>
      <c r="UD9" s="124"/>
      <c r="UE9" s="124"/>
      <c r="UF9" s="124"/>
      <c r="UG9" s="124"/>
      <c r="UH9" s="124"/>
      <c r="UI9" s="124"/>
      <c r="UJ9" s="124"/>
      <c r="UK9" s="124"/>
      <c r="UL9" s="124"/>
      <c r="UM9" s="124"/>
      <c r="UN9" s="124"/>
      <c r="UO9" s="124"/>
      <c r="UP9" s="124"/>
      <c r="UQ9" s="124"/>
      <c r="UR9" s="124"/>
      <c r="US9" s="124"/>
      <c r="UT9" s="124"/>
      <c r="UU9" s="124"/>
      <c r="UV9" s="124"/>
      <c r="UW9" s="124"/>
      <c r="UX9" s="124"/>
      <c r="UY9" s="124"/>
      <c r="UZ9" s="124"/>
      <c r="VA9" s="124"/>
      <c r="VB9" s="124"/>
      <c r="VC9" s="124"/>
      <c r="VD9" s="124"/>
      <c r="VE9" s="124"/>
      <c r="VF9" s="124"/>
      <c r="VG9" s="124"/>
      <c r="VH9" s="124"/>
      <c r="VI9" s="124"/>
      <c r="VJ9" s="124"/>
      <c r="VK9" s="124"/>
      <c r="VL9" s="124"/>
      <c r="VM9" s="124"/>
      <c r="VN9" s="124"/>
      <c r="VO9" s="124"/>
      <c r="VP9" s="124"/>
      <c r="VQ9" s="124"/>
      <c r="VR9" s="124"/>
      <c r="VS9" s="124"/>
      <c r="VT9" s="124"/>
      <c r="VU9" s="124"/>
      <c r="VV9" s="124"/>
      <c r="VW9" s="124"/>
      <c r="VX9" s="124"/>
      <c r="VY9" s="124"/>
      <c r="VZ9" s="124"/>
      <c r="WA9" s="124"/>
      <c r="WB9" s="124"/>
      <c r="WC9" s="124"/>
      <c r="WD9" s="124"/>
      <c r="WE9" s="124"/>
      <c r="WF9" s="124"/>
      <c r="WG9" s="124"/>
      <c r="WH9" s="124"/>
      <c r="WI9" s="124"/>
      <c r="WJ9" s="124"/>
      <c r="WK9" s="124"/>
      <c r="WL9" s="124"/>
      <c r="WM9" s="124"/>
      <c r="WN9" s="124"/>
      <c r="WO9" s="124"/>
      <c r="WP9" s="124"/>
      <c r="WQ9" s="124"/>
      <c r="WR9" s="124"/>
      <c r="WS9" s="124"/>
      <c r="WT9" s="124"/>
      <c r="WU9" s="124"/>
      <c r="WV9" s="124"/>
      <c r="WW9" s="124"/>
      <c r="WX9" s="124"/>
      <c r="WY9" s="124"/>
      <c r="WZ9" s="124"/>
      <c r="XA9" s="124"/>
      <c r="XB9" s="124"/>
      <c r="XC9" s="124"/>
      <c r="XD9" s="124"/>
      <c r="XE9" s="124"/>
      <c r="XF9" s="124"/>
      <c r="XG9" s="124"/>
      <c r="XH9" s="124"/>
      <c r="XI9" s="124"/>
      <c r="XJ9" s="124"/>
      <c r="XK9" s="124"/>
      <c r="XL9" s="124"/>
      <c r="XM9" s="124"/>
      <c r="XN9" s="124"/>
      <c r="XO9" s="124"/>
      <c r="XP9" s="124"/>
      <c r="XQ9" s="124"/>
      <c r="XR9" s="124"/>
      <c r="XS9" s="124"/>
      <c r="XT9" s="124"/>
      <c r="XU9" s="124"/>
      <c r="XV9" s="124"/>
      <c r="XW9" s="124"/>
      <c r="XX9" s="124"/>
      <c r="XY9" s="124"/>
      <c r="XZ9" s="124"/>
      <c r="YA9" s="124"/>
      <c r="YB9" s="124"/>
      <c r="YC9" s="124"/>
      <c r="YD9" s="124"/>
      <c r="YE9" s="124"/>
      <c r="YF9" s="124"/>
      <c r="YG9" s="124"/>
      <c r="YH9" s="124"/>
      <c r="YI9" s="124"/>
      <c r="YJ9" s="124"/>
      <c r="YK9" s="124"/>
      <c r="YL9" s="124"/>
      <c r="YM9" s="124"/>
      <c r="YN9" s="124"/>
      <c r="YO9" s="124"/>
      <c r="YP9" s="124"/>
      <c r="YQ9" s="124"/>
      <c r="YR9" s="124"/>
      <c r="YS9" s="124"/>
      <c r="YT9" s="124"/>
      <c r="YU9" s="124"/>
      <c r="YV9" s="124"/>
      <c r="YW9" s="124"/>
      <c r="YX9" s="124"/>
      <c r="YY9" s="124"/>
      <c r="YZ9" s="124"/>
      <c r="ZA9" s="124"/>
      <c r="ZB9" s="124"/>
      <c r="ZC9" s="124"/>
      <c r="ZD9" s="124"/>
      <c r="ZE9" s="124"/>
      <c r="ZF9" s="124"/>
      <c r="ZG9" s="124"/>
      <c r="ZH9" s="124"/>
      <c r="ZI9" s="124"/>
      <c r="ZJ9" s="124"/>
      <c r="ZK9" s="124"/>
      <c r="ZL9" s="124"/>
      <c r="ZM9" s="124"/>
      <c r="ZN9" s="124"/>
      <c r="ZO9" s="124"/>
      <c r="ZP9" s="124"/>
      <c r="ZQ9" s="124"/>
      <c r="ZR9" s="124"/>
      <c r="ZS9" s="124"/>
      <c r="ZT9" s="124"/>
      <c r="ZU9" s="124"/>
      <c r="ZV9" s="124"/>
      <c r="ZW9" s="124"/>
      <c r="ZX9" s="124"/>
      <c r="ZY9" s="124"/>
      <c r="ZZ9" s="124"/>
      <c r="AAA9" s="124"/>
      <c r="AAB9" s="124"/>
      <c r="AAC9" s="124"/>
      <c r="AAD9" s="124"/>
      <c r="AAE9" s="124"/>
      <c r="AAF9" s="124"/>
      <c r="AAG9" s="124"/>
      <c r="AAH9" s="124"/>
      <c r="AAI9" s="124"/>
      <c r="AAJ9" s="124"/>
      <c r="AAK9" s="124"/>
      <c r="AAL9" s="124"/>
      <c r="AAM9" s="124"/>
      <c r="AAN9" s="124"/>
      <c r="AAO9" s="124"/>
      <c r="AAP9" s="124"/>
      <c r="AAQ9" s="124"/>
      <c r="AAR9" s="124"/>
      <c r="AAS9" s="124"/>
      <c r="AAT9" s="124"/>
      <c r="AAU9" s="124"/>
      <c r="AAV9" s="124"/>
      <c r="AAW9" s="124"/>
      <c r="AAX9" s="124"/>
      <c r="AAY9" s="124"/>
      <c r="AAZ9" s="124"/>
      <c r="ABA9" s="124"/>
      <c r="ABB9" s="124"/>
      <c r="ABC9" s="124"/>
      <c r="ABD9" s="124"/>
      <c r="ABE9" s="124"/>
      <c r="ABF9" s="124"/>
      <c r="ABG9" s="124"/>
      <c r="ABH9" s="124"/>
      <c r="ABI9" s="124"/>
      <c r="ABJ9" s="124"/>
      <c r="ABK9" s="124"/>
      <c r="ABL9" s="124"/>
      <c r="ABM9" s="124"/>
      <c r="ABN9" s="124"/>
      <c r="ABO9" s="124"/>
      <c r="ABP9" s="124"/>
      <c r="ABQ9" s="124"/>
      <c r="ABR9" s="124"/>
      <c r="ABS9" s="124"/>
      <c r="ABT9" s="124"/>
      <c r="ABU9" s="124"/>
      <c r="ABV9" s="124"/>
      <c r="ABW9" s="124"/>
      <c r="ABX9" s="124"/>
      <c r="ABY9" s="124"/>
      <c r="ABZ9" s="124"/>
      <c r="ACA9" s="124"/>
      <c r="ACB9" s="124"/>
      <c r="ACC9" s="124"/>
      <c r="ACD9" s="124"/>
      <c r="ACE9" s="124"/>
      <c r="ACF9" s="124"/>
      <c r="ACG9" s="124"/>
      <c r="ACH9" s="124"/>
      <c r="ACI9" s="124"/>
      <c r="ACJ9" s="124"/>
      <c r="ACK9" s="124"/>
      <c r="ACL9" s="124"/>
      <c r="ACM9" s="124"/>
      <c r="ACN9" s="124"/>
      <c r="ACO9" s="124"/>
      <c r="ACP9" s="124"/>
      <c r="ACQ9" s="124"/>
      <c r="ACR9" s="124"/>
      <c r="ACS9" s="124"/>
      <c r="ACT9" s="124"/>
      <c r="ACU9" s="124"/>
      <c r="ACV9" s="124"/>
      <c r="ACW9" s="124"/>
      <c r="ACX9" s="124"/>
      <c r="ACY9" s="124"/>
      <c r="ACZ9" s="124"/>
      <c r="ADA9" s="124"/>
      <c r="ADB9" s="124"/>
      <c r="ADC9" s="124"/>
      <c r="ADD9" s="124"/>
      <c r="ADE9" s="124"/>
      <c r="ADF9" s="124"/>
      <c r="ADG9" s="124"/>
      <c r="ADH9" s="124"/>
      <c r="ADI9" s="124"/>
      <c r="ADJ9" s="124"/>
      <c r="ADK9" s="124"/>
      <c r="ADL9" s="124"/>
      <c r="ADM9" s="124"/>
      <c r="ADN9" s="124"/>
      <c r="ADO9" s="124"/>
      <c r="ADP9" s="124"/>
      <c r="ADQ9" s="124"/>
      <c r="ADR9" s="124"/>
      <c r="ADS9" s="124"/>
      <c r="ADT9" s="124"/>
      <c r="ADU9" s="124"/>
      <c r="ADV9" s="124"/>
      <c r="ADW9" s="124"/>
      <c r="ADX9" s="124"/>
      <c r="ADY9" s="124"/>
      <c r="ADZ9" s="124"/>
      <c r="AEA9" s="124"/>
      <c r="AEB9" s="124"/>
      <c r="AEC9" s="124"/>
      <c r="AED9" s="124"/>
      <c r="AEE9" s="124"/>
      <c r="AEF9" s="124"/>
      <c r="AEG9" s="124"/>
      <c r="AEH9" s="124"/>
      <c r="AEI9" s="124"/>
      <c r="AEJ9" s="124"/>
      <c r="AEK9" s="124"/>
      <c r="AEL9" s="124"/>
      <c r="AEM9" s="124"/>
      <c r="AEN9" s="124"/>
      <c r="AEO9" s="124"/>
      <c r="AEP9" s="124"/>
      <c r="AEQ9" s="124"/>
      <c r="AER9" s="124"/>
      <c r="AES9" s="124"/>
      <c r="AET9" s="124"/>
      <c r="AEU9" s="124"/>
      <c r="AEV9" s="124"/>
      <c r="AEW9" s="124"/>
      <c r="AEX9" s="124"/>
      <c r="AEY9" s="124"/>
      <c r="AEZ9" s="124"/>
      <c r="AFA9" s="124"/>
      <c r="AFB9" s="124"/>
      <c r="AFC9" s="124"/>
      <c r="AFD9" s="124"/>
      <c r="AFE9" s="124"/>
      <c r="AFF9" s="124"/>
      <c r="AFG9" s="124"/>
      <c r="AFH9" s="124"/>
      <c r="AFI9" s="124"/>
      <c r="AFJ9" s="124"/>
      <c r="AFK9" s="124"/>
      <c r="AFL9" s="124"/>
      <c r="AFM9" s="124"/>
      <c r="AFN9" s="124"/>
      <c r="AFO9" s="124"/>
      <c r="AFP9" s="124"/>
      <c r="AFQ9" s="124"/>
      <c r="AFR9" s="124"/>
      <c r="AFS9" s="124"/>
      <c r="AFT9" s="124"/>
      <c r="AFU9" s="124"/>
      <c r="AFV9" s="124"/>
      <c r="AFW9" s="124"/>
      <c r="AFX9" s="124"/>
      <c r="AFY9" s="124"/>
      <c r="AFZ9" s="124"/>
      <c r="AGA9" s="124"/>
      <c r="AGB9" s="124"/>
      <c r="AGC9" s="124"/>
      <c r="AGD9" s="124"/>
      <c r="AGE9" s="124"/>
      <c r="AGF9" s="124"/>
      <c r="AGG9" s="124"/>
      <c r="AGH9" s="124"/>
      <c r="AGI9" s="124"/>
      <c r="AGJ9" s="124"/>
      <c r="AGK9" s="124"/>
      <c r="AGL9" s="124"/>
      <c r="AGM9" s="124"/>
      <c r="AGN9" s="124"/>
      <c r="AGO9" s="124"/>
      <c r="AGP9" s="124"/>
      <c r="AGQ9" s="124"/>
      <c r="AGR9" s="124"/>
      <c r="AGS9" s="124"/>
      <c r="AGT9" s="124"/>
      <c r="AGU9" s="124"/>
      <c r="AGV9" s="124"/>
      <c r="AGW9" s="124"/>
      <c r="AGX9" s="124"/>
      <c r="AGY9" s="124"/>
      <c r="AGZ9" s="124"/>
      <c r="AHA9" s="124"/>
      <c r="AHB9" s="124"/>
      <c r="AHC9" s="124"/>
      <c r="AHD9" s="124"/>
      <c r="AHE9" s="124"/>
      <c r="AHF9" s="124"/>
      <c r="AHG9" s="124"/>
      <c r="AHH9" s="124"/>
      <c r="AHI9" s="124"/>
      <c r="AHJ9" s="124"/>
      <c r="AHK9" s="124"/>
      <c r="AHL9" s="124"/>
      <c r="AHM9" s="124"/>
      <c r="AHN9" s="124"/>
      <c r="AHO9" s="124"/>
      <c r="AHP9" s="124"/>
      <c r="AHQ9" s="124"/>
      <c r="AHR9" s="124"/>
      <c r="AHS9" s="124"/>
      <c r="AHT9" s="124"/>
      <c r="AHU9" s="124"/>
      <c r="AHV9" s="124"/>
      <c r="AHW9" s="124"/>
      <c r="AHX9" s="124"/>
      <c r="AHY9" s="124"/>
      <c r="AHZ9" s="124"/>
      <c r="AIA9" s="124"/>
      <c r="AIB9" s="124"/>
      <c r="AIC9" s="124"/>
      <c r="AID9" s="124"/>
      <c r="AIE9" s="124"/>
      <c r="AIF9" s="124"/>
      <c r="AIG9" s="124"/>
      <c r="AIH9" s="124"/>
      <c r="AII9" s="124"/>
      <c r="AIJ9" s="124"/>
      <c r="AIK9" s="124"/>
      <c r="AIL9" s="124"/>
      <c r="AIM9" s="124"/>
      <c r="AIN9" s="124"/>
      <c r="AIO9" s="124"/>
      <c r="AIP9" s="124"/>
      <c r="AIQ9" s="124"/>
      <c r="AIR9" s="124"/>
      <c r="AIS9" s="124"/>
    </row>
    <row r="10" spans="1:929" ht="20.45" customHeight="1" x14ac:dyDescent="0.2">
      <c r="A10" s="40"/>
      <c r="B10" s="276" t="s">
        <v>23</v>
      </c>
      <c r="C10" s="276"/>
      <c r="D10" s="276"/>
      <c r="E10" s="156"/>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4"/>
      <c r="NI10" s="124"/>
      <c r="NJ10" s="124"/>
      <c r="NK10" s="124"/>
      <c r="NL10" s="124"/>
      <c r="NM10" s="124"/>
      <c r="NN10" s="124"/>
      <c r="NO10" s="124"/>
      <c r="NP10" s="124"/>
      <c r="NQ10" s="124"/>
      <c r="NR10" s="124"/>
      <c r="NS10" s="124"/>
      <c r="NT10" s="124"/>
      <c r="NU10" s="124"/>
      <c r="NV10" s="124"/>
      <c r="NW10" s="124"/>
      <c r="NX10" s="124"/>
      <c r="NY10" s="124"/>
      <c r="NZ10" s="124"/>
      <c r="OA10" s="124"/>
      <c r="OB10" s="124"/>
      <c r="OC10" s="124"/>
      <c r="OD10" s="124"/>
      <c r="OE10" s="124"/>
      <c r="OF10" s="124"/>
      <c r="OG10" s="124"/>
      <c r="OH10" s="124"/>
      <c r="OI10" s="124"/>
      <c r="OJ10" s="124"/>
      <c r="OK10" s="124"/>
      <c r="OL10" s="124"/>
      <c r="OM10" s="124"/>
      <c r="ON10" s="124"/>
      <c r="OO10" s="124"/>
      <c r="OP10" s="124"/>
      <c r="OQ10" s="124"/>
      <c r="OR10" s="124"/>
      <c r="OS10" s="124"/>
      <c r="OT10" s="124"/>
      <c r="OU10" s="124"/>
      <c r="OV10" s="124"/>
      <c r="OW10" s="124"/>
      <c r="OX10" s="124"/>
      <c r="OY10" s="124"/>
      <c r="OZ10" s="124"/>
      <c r="PA10" s="124"/>
      <c r="PB10" s="124"/>
      <c r="PC10" s="124"/>
      <c r="PD10" s="124"/>
      <c r="PE10" s="124"/>
      <c r="PF10" s="124"/>
      <c r="PG10" s="124"/>
      <c r="PH10" s="124"/>
      <c r="PI10" s="124"/>
      <c r="PJ10" s="124"/>
      <c r="PK10" s="124"/>
      <c r="PL10" s="124"/>
      <c r="PM10" s="124"/>
      <c r="PN10" s="124"/>
      <c r="PO10" s="124"/>
      <c r="PP10" s="124"/>
      <c r="PQ10" s="124"/>
      <c r="PR10" s="124"/>
      <c r="PS10" s="124"/>
      <c r="PT10" s="124"/>
      <c r="PU10" s="124"/>
      <c r="PV10" s="124"/>
      <c r="PW10" s="124"/>
      <c r="PX10" s="124"/>
      <c r="PY10" s="124"/>
      <c r="PZ10" s="124"/>
      <c r="QA10" s="124"/>
      <c r="QB10" s="124"/>
      <c r="QC10" s="124"/>
      <c r="QD10" s="124"/>
      <c r="QE10" s="124"/>
      <c r="QF10" s="124"/>
      <c r="QG10" s="124"/>
      <c r="QH10" s="124"/>
      <c r="QI10" s="124"/>
      <c r="QJ10" s="124"/>
      <c r="QK10" s="124"/>
      <c r="QL10" s="124"/>
      <c r="QM10" s="124"/>
      <c r="QN10" s="124"/>
      <c r="QO10" s="124"/>
      <c r="QP10" s="124"/>
      <c r="QQ10" s="124"/>
      <c r="QR10" s="124"/>
      <c r="QS10" s="124"/>
      <c r="QT10" s="124"/>
      <c r="QU10" s="124"/>
      <c r="QV10" s="124"/>
      <c r="QW10" s="124"/>
      <c r="QX10" s="124"/>
      <c r="QY10" s="124"/>
      <c r="QZ10" s="124"/>
      <c r="RA10" s="124"/>
      <c r="RB10" s="124"/>
      <c r="RC10" s="124"/>
      <c r="RD10" s="124"/>
      <c r="RE10" s="124"/>
      <c r="RF10" s="124"/>
      <c r="RG10" s="124"/>
      <c r="RH10" s="124"/>
      <c r="RI10" s="124"/>
      <c r="RJ10" s="124"/>
      <c r="RK10" s="124"/>
      <c r="RL10" s="124"/>
      <c r="RM10" s="124"/>
      <c r="RN10" s="124"/>
      <c r="RO10" s="124"/>
      <c r="RP10" s="124"/>
      <c r="RQ10" s="124"/>
      <c r="RR10" s="124"/>
      <c r="RS10" s="124"/>
      <c r="RT10" s="124"/>
      <c r="RU10" s="124"/>
      <c r="RV10" s="124"/>
      <c r="RW10" s="124"/>
      <c r="RX10" s="124"/>
      <c r="RY10" s="124"/>
      <c r="RZ10" s="124"/>
      <c r="SA10" s="124"/>
      <c r="SB10" s="124"/>
      <c r="SC10" s="124"/>
      <c r="SD10" s="124"/>
      <c r="SE10" s="124"/>
      <c r="SF10" s="124"/>
      <c r="SG10" s="124"/>
      <c r="SH10" s="124"/>
      <c r="SI10" s="124"/>
      <c r="SJ10" s="124"/>
      <c r="SK10" s="124"/>
      <c r="SL10" s="124"/>
      <c r="SM10" s="124"/>
      <c r="SN10" s="124"/>
      <c r="SO10" s="124"/>
      <c r="SP10" s="124"/>
      <c r="SQ10" s="124"/>
      <c r="SR10" s="124"/>
      <c r="SS10" s="124"/>
      <c r="ST10" s="124"/>
      <c r="SU10" s="124"/>
      <c r="SV10" s="124"/>
      <c r="SW10" s="124"/>
      <c r="SX10" s="124"/>
      <c r="SY10" s="124"/>
      <c r="SZ10" s="124"/>
      <c r="TA10" s="124"/>
      <c r="TB10" s="124"/>
      <c r="TC10" s="124"/>
      <c r="TD10" s="124"/>
      <c r="TE10" s="124"/>
      <c r="TF10" s="124"/>
      <c r="TG10" s="124"/>
      <c r="TH10" s="124"/>
      <c r="TI10" s="124"/>
      <c r="TJ10" s="124"/>
      <c r="TK10" s="124"/>
      <c r="TL10" s="124"/>
      <c r="TM10" s="124"/>
      <c r="TN10" s="124"/>
      <c r="TO10" s="124"/>
      <c r="TP10" s="124"/>
      <c r="TQ10" s="124"/>
      <c r="TR10" s="124"/>
      <c r="TS10" s="124"/>
      <c r="TT10" s="124"/>
      <c r="TU10" s="124"/>
      <c r="TV10" s="124"/>
      <c r="TW10" s="124"/>
      <c r="TX10" s="124"/>
      <c r="TY10" s="124"/>
      <c r="TZ10" s="124"/>
      <c r="UA10" s="124"/>
      <c r="UB10" s="124"/>
      <c r="UC10" s="124"/>
      <c r="UD10" s="124"/>
      <c r="UE10" s="124"/>
      <c r="UF10" s="124"/>
      <c r="UG10" s="124"/>
      <c r="UH10" s="124"/>
      <c r="UI10" s="124"/>
      <c r="UJ10" s="124"/>
      <c r="UK10" s="124"/>
      <c r="UL10" s="124"/>
      <c r="UM10" s="124"/>
      <c r="UN10" s="124"/>
      <c r="UO10" s="124"/>
      <c r="UP10" s="124"/>
      <c r="UQ10" s="124"/>
      <c r="UR10" s="124"/>
      <c r="US10" s="124"/>
      <c r="UT10" s="124"/>
      <c r="UU10" s="124"/>
      <c r="UV10" s="124"/>
      <c r="UW10" s="124"/>
      <c r="UX10" s="124"/>
      <c r="UY10" s="124"/>
      <c r="UZ10" s="124"/>
      <c r="VA10" s="124"/>
      <c r="VB10" s="124"/>
      <c r="VC10" s="124"/>
      <c r="VD10" s="124"/>
      <c r="VE10" s="124"/>
      <c r="VF10" s="124"/>
      <c r="VG10" s="124"/>
      <c r="VH10" s="124"/>
      <c r="VI10" s="124"/>
      <c r="VJ10" s="124"/>
      <c r="VK10" s="124"/>
      <c r="VL10" s="124"/>
      <c r="VM10" s="124"/>
      <c r="VN10" s="124"/>
      <c r="VO10" s="124"/>
      <c r="VP10" s="124"/>
      <c r="VQ10" s="124"/>
      <c r="VR10" s="124"/>
      <c r="VS10" s="124"/>
      <c r="VT10" s="124"/>
      <c r="VU10" s="124"/>
      <c r="VV10" s="124"/>
      <c r="VW10" s="124"/>
      <c r="VX10" s="124"/>
      <c r="VY10" s="124"/>
      <c r="VZ10" s="124"/>
      <c r="WA10" s="124"/>
      <c r="WB10" s="124"/>
      <c r="WC10" s="124"/>
      <c r="WD10" s="124"/>
      <c r="WE10" s="124"/>
      <c r="WF10" s="124"/>
      <c r="WG10" s="124"/>
      <c r="WH10" s="124"/>
      <c r="WI10" s="124"/>
      <c r="WJ10" s="124"/>
      <c r="WK10" s="124"/>
      <c r="WL10" s="124"/>
      <c r="WM10" s="124"/>
      <c r="WN10" s="124"/>
      <c r="WO10" s="124"/>
      <c r="WP10" s="124"/>
      <c r="WQ10" s="124"/>
      <c r="WR10" s="124"/>
      <c r="WS10" s="124"/>
      <c r="WT10" s="124"/>
      <c r="WU10" s="124"/>
      <c r="WV10" s="124"/>
      <c r="WW10" s="124"/>
      <c r="WX10" s="124"/>
      <c r="WY10" s="124"/>
      <c r="WZ10" s="124"/>
      <c r="XA10" s="124"/>
      <c r="XB10" s="124"/>
      <c r="XC10" s="124"/>
      <c r="XD10" s="124"/>
      <c r="XE10" s="124"/>
      <c r="XF10" s="124"/>
      <c r="XG10" s="124"/>
      <c r="XH10" s="124"/>
      <c r="XI10" s="124"/>
      <c r="XJ10" s="124"/>
      <c r="XK10" s="124"/>
      <c r="XL10" s="124"/>
      <c r="XM10" s="124"/>
      <c r="XN10" s="124"/>
      <c r="XO10" s="124"/>
      <c r="XP10" s="124"/>
      <c r="XQ10" s="124"/>
      <c r="XR10" s="124"/>
      <c r="XS10" s="124"/>
      <c r="XT10" s="124"/>
      <c r="XU10" s="124"/>
      <c r="XV10" s="124"/>
      <c r="XW10" s="124"/>
      <c r="XX10" s="124"/>
      <c r="XY10" s="124"/>
      <c r="XZ10" s="124"/>
      <c r="YA10" s="124"/>
      <c r="YB10" s="124"/>
      <c r="YC10" s="124"/>
      <c r="YD10" s="124"/>
      <c r="YE10" s="124"/>
      <c r="YF10" s="124"/>
      <c r="YG10" s="124"/>
      <c r="YH10" s="124"/>
      <c r="YI10" s="124"/>
      <c r="YJ10" s="124"/>
      <c r="YK10" s="124"/>
      <c r="YL10" s="124"/>
      <c r="YM10" s="124"/>
      <c r="YN10" s="124"/>
      <c r="YO10" s="124"/>
      <c r="YP10" s="124"/>
      <c r="YQ10" s="124"/>
      <c r="YR10" s="124"/>
      <c r="YS10" s="124"/>
      <c r="YT10" s="124"/>
      <c r="YU10" s="124"/>
      <c r="YV10" s="124"/>
      <c r="YW10" s="124"/>
      <c r="YX10" s="124"/>
      <c r="YY10" s="124"/>
      <c r="YZ10" s="124"/>
      <c r="ZA10" s="124"/>
      <c r="ZB10" s="124"/>
      <c r="ZC10" s="124"/>
      <c r="ZD10" s="124"/>
      <c r="ZE10" s="124"/>
      <c r="ZF10" s="124"/>
      <c r="ZG10" s="124"/>
      <c r="ZH10" s="124"/>
      <c r="ZI10" s="124"/>
      <c r="ZJ10" s="124"/>
      <c r="ZK10" s="124"/>
      <c r="ZL10" s="124"/>
      <c r="ZM10" s="124"/>
      <c r="ZN10" s="124"/>
      <c r="ZO10" s="124"/>
      <c r="ZP10" s="124"/>
      <c r="ZQ10" s="124"/>
      <c r="ZR10" s="124"/>
      <c r="ZS10" s="124"/>
      <c r="ZT10" s="124"/>
      <c r="ZU10" s="124"/>
      <c r="ZV10" s="124"/>
      <c r="ZW10" s="124"/>
      <c r="ZX10" s="124"/>
      <c r="ZY10" s="124"/>
      <c r="ZZ10" s="124"/>
      <c r="AAA10" s="124"/>
      <c r="AAB10" s="124"/>
      <c r="AAC10" s="124"/>
      <c r="AAD10" s="124"/>
      <c r="AAE10" s="124"/>
      <c r="AAF10" s="124"/>
      <c r="AAG10" s="124"/>
      <c r="AAH10" s="124"/>
      <c r="AAI10" s="124"/>
      <c r="AAJ10" s="124"/>
      <c r="AAK10" s="124"/>
      <c r="AAL10" s="124"/>
      <c r="AAM10" s="124"/>
      <c r="AAN10" s="124"/>
      <c r="AAO10" s="124"/>
      <c r="AAP10" s="124"/>
      <c r="AAQ10" s="124"/>
      <c r="AAR10" s="124"/>
      <c r="AAS10" s="124"/>
      <c r="AAT10" s="124"/>
      <c r="AAU10" s="124"/>
      <c r="AAV10" s="124"/>
      <c r="AAW10" s="124"/>
      <c r="AAX10" s="124"/>
      <c r="AAY10" s="124"/>
      <c r="AAZ10" s="124"/>
      <c r="ABA10" s="124"/>
      <c r="ABB10" s="124"/>
      <c r="ABC10" s="124"/>
      <c r="ABD10" s="124"/>
      <c r="ABE10" s="124"/>
      <c r="ABF10" s="124"/>
      <c r="ABG10" s="124"/>
      <c r="ABH10" s="124"/>
      <c r="ABI10" s="124"/>
      <c r="ABJ10" s="124"/>
      <c r="ABK10" s="124"/>
      <c r="ABL10" s="124"/>
      <c r="ABM10" s="124"/>
      <c r="ABN10" s="124"/>
      <c r="ABO10" s="124"/>
      <c r="ABP10" s="124"/>
      <c r="ABQ10" s="124"/>
      <c r="ABR10" s="124"/>
      <c r="ABS10" s="124"/>
      <c r="ABT10" s="124"/>
      <c r="ABU10" s="124"/>
      <c r="ABV10" s="124"/>
      <c r="ABW10" s="124"/>
      <c r="ABX10" s="124"/>
      <c r="ABY10" s="124"/>
      <c r="ABZ10" s="124"/>
      <c r="ACA10" s="124"/>
      <c r="ACB10" s="124"/>
      <c r="ACC10" s="124"/>
      <c r="ACD10" s="124"/>
      <c r="ACE10" s="124"/>
      <c r="ACF10" s="124"/>
      <c r="ACG10" s="124"/>
      <c r="ACH10" s="124"/>
      <c r="ACI10" s="124"/>
      <c r="ACJ10" s="124"/>
      <c r="ACK10" s="124"/>
      <c r="ACL10" s="124"/>
      <c r="ACM10" s="124"/>
      <c r="ACN10" s="124"/>
      <c r="ACO10" s="124"/>
      <c r="ACP10" s="124"/>
      <c r="ACQ10" s="124"/>
      <c r="ACR10" s="124"/>
      <c r="ACS10" s="124"/>
      <c r="ACT10" s="124"/>
      <c r="ACU10" s="124"/>
      <c r="ACV10" s="124"/>
      <c r="ACW10" s="124"/>
      <c r="ACX10" s="124"/>
      <c r="ACY10" s="124"/>
      <c r="ACZ10" s="124"/>
      <c r="ADA10" s="124"/>
      <c r="ADB10" s="124"/>
      <c r="ADC10" s="124"/>
      <c r="ADD10" s="124"/>
      <c r="ADE10" s="124"/>
      <c r="ADF10" s="124"/>
      <c r="ADG10" s="124"/>
      <c r="ADH10" s="124"/>
      <c r="ADI10" s="124"/>
      <c r="ADJ10" s="124"/>
      <c r="ADK10" s="124"/>
      <c r="ADL10" s="124"/>
      <c r="ADM10" s="124"/>
      <c r="ADN10" s="124"/>
      <c r="ADO10" s="124"/>
      <c r="ADP10" s="124"/>
      <c r="ADQ10" s="124"/>
      <c r="ADR10" s="124"/>
      <c r="ADS10" s="124"/>
      <c r="ADT10" s="124"/>
      <c r="ADU10" s="124"/>
      <c r="ADV10" s="124"/>
      <c r="ADW10" s="124"/>
      <c r="ADX10" s="124"/>
      <c r="ADY10" s="124"/>
      <c r="ADZ10" s="124"/>
      <c r="AEA10" s="124"/>
      <c r="AEB10" s="124"/>
      <c r="AEC10" s="124"/>
      <c r="AED10" s="124"/>
      <c r="AEE10" s="124"/>
      <c r="AEF10" s="124"/>
      <c r="AEG10" s="124"/>
      <c r="AEH10" s="124"/>
      <c r="AEI10" s="124"/>
      <c r="AEJ10" s="124"/>
      <c r="AEK10" s="124"/>
      <c r="AEL10" s="124"/>
      <c r="AEM10" s="124"/>
      <c r="AEN10" s="124"/>
      <c r="AEO10" s="124"/>
      <c r="AEP10" s="124"/>
      <c r="AEQ10" s="124"/>
      <c r="AER10" s="124"/>
      <c r="AES10" s="124"/>
      <c r="AET10" s="124"/>
      <c r="AEU10" s="124"/>
      <c r="AEV10" s="124"/>
      <c r="AEW10" s="124"/>
      <c r="AEX10" s="124"/>
      <c r="AEY10" s="124"/>
      <c r="AEZ10" s="124"/>
      <c r="AFA10" s="124"/>
      <c r="AFB10" s="124"/>
      <c r="AFC10" s="124"/>
      <c r="AFD10" s="124"/>
      <c r="AFE10" s="124"/>
      <c r="AFF10" s="124"/>
      <c r="AFG10" s="124"/>
      <c r="AFH10" s="124"/>
      <c r="AFI10" s="124"/>
      <c r="AFJ10" s="124"/>
      <c r="AFK10" s="124"/>
      <c r="AFL10" s="124"/>
      <c r="AFM10" s="124"/>
      <c r="AFN10" s="124"/>
      <c r="AFO10" s="124"/>
      <c r="AFP10" s="124"/>
      <c r="AFQ10" s="124"/>
      <c r="AFR10" s="124"/>
      <c r="AFS10" s="124"/>
      <c r="AFT10" s="124"/>
      <c r="AFU10" s="124"/>
      <c r="AFV10" s="124"/>
      <c r="AFW10" s="124"/>
      <c r="AFX10" s="124"/>
      <c r="AFY10" s="124"/>
      <c r="AFZ10" s="124"/>
      <c r="AGA10" s="124"/>
      <c r="AGB10" s="124"/>
      <c r="AGC10" s="124"/>
      <c r="AGD10" s="124"/>
      <c r="AGE10" s="124"/>
      <c r="AGF10" s="124"/>
      <c r="AGG10" s="124"/>
      <c r="AGH10" s="124"/>
      <c r="AGI10" s="124"/>
      <c r="AGJ10" s="124"/>
      <c r="AGK10" s="124"/>
      <c r="AGL10" s="124"/>
      <c r="AGM10" s="124"/>
      <c r="AGN10" s="124"/>
      <c r="AGO10" s="124"/>
      <c r="AGP10" s="124"/>
      <c r="AGQ10" s="124"/>
      <c r="AGR10" s="124"/>
      <c r="AGS10" s="124"/>
      <c r="AGT10" s="124"/>
      <c r="AGU10" s="124"/>
      <c r="AGV10" s="124"/>
      <c r="AGW10" s="124"/>
      <c r="AGX10" s="124"/>
      <c r="AGY10" s="124"/>
      <c r="AGZ10" s="124"/>
      <c r="AHA10" s="124"/>
      <c r="AHB10" s="124"/>
      <c r="AHC10" s="124"/>
      <c r="AHD10" s="124"/>
      <c r="AHE10" s="124"/>
      <c r="AHF10" s="124"/>
      <c r="AHG10" s="124"/>
      <c r="AHH10" s="124"/>
      <c r="AHI10" s="124"/>
      <c r="AHJ10" s="124"/>
      <c r="AHK10" s="124"/>
      <c r="AHL10" s="124"/>
      <c r="AHM10" s="124"/>
      <c r="AHN10" s="124"/>
      <c r="AHO10" s="124"/>
      <c r="AHP10" s="124"/>
      <c r="AHQ10" s="124"/>
      <c r="AHR10" s="124"/>
      <c r="AHS10" s="124"/>
      <c r="AHT10" s="124"/>
      <c r="AHU10" s="124"/>
      <c r="AHV10" s="124"/>
      <c r="AHW10" s="124"/>
      <c r="AHX10" s="124"/>
      <c r="AHY10" s="124"/>
      <c r="AHZ10" s="124"/>
      <c r="AIA10" s="124"/>
      <c r="AIB10" s="124"/>
      <c r="AIC10" s="124"/>
      <c r="AID10" s="124"/>
      <c r="AIE10" s="124"/>
      <c r="AIF10" s="124"/>
      <c r="AIG10" s="124"/>
      <c r="AIH10" s="124"/>
      <c r="AII10" s="124"/>
      <c r="AIJ10" s="124"/>
      <c r="AIK10" s="124"/>
      <c r="AIL10" s="124"/>
      <c r="AIM10" s="124"/>
      <c r="AIN10" s="124"/>
      <c r="AIO10" s="124"/>
      <c r="AIP10" s="124"/>
      <c r="AIQ10" s="124"/>
      <c r="AIR10" s="124"/>
      <c r="AIS10" s="124"/>
    </row>
    <row r="11" spans="1:929" ht="21.6" customHeight="1" x14ac:dyDescent="0.2">
      <c r="A11" s="40"/>
      <c r="B11" s="97"/>
      <c r="C11" s="97"/>
      <c r="D11" s="97"/>
      <c r="E11" s="157"/>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4"/>
      <c r="JW11" s="124"/>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4"/>
      <c r="LP11" s="124"/>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4"/>
      <c r="NI11" s="124"/>
      <c r="NJ11" s="124"/>
      <c r="NK11" s="124"/>
      <c r="NL11" s="124"/>
      <c r="NM11" s="124"/>
      <c r="NN11" s="124"/>
      <c r="NO11" s="124"/>
      <c r="NP11" s="124"/>
      <c r="NQ11" s="124"/>
      <c r="NR11" s="124"/>
      <c r="NS11" s="124"/>
      <c r="NT11" s="124"/>
      <c r="NU11" s="124"/>
      <c r="NV11" s="124"/>
      <c r="NW11" s="124"/>
      <c r="NX11" s="124"/>
      <c r="NY11" s="124"/>
      <c r="NZ11" s="124"/>
      <c r="OA11" s="124"/>
      <c r="OB11" s="124"/>
      <c r="OC11" s="124"/>
      <c r="OD11" s="124"/>
      <c r="OE11" s="124"/>
      <c r="OF11" s="124"/>
      <c r="OG11" s="124"/>
      <c r="OH11" s="124"/>
      <c r="OI11" s="124"/>
      <c r="OJ11" s="124"/>
      <c r="OK11" s="124"/>
      <c r="OL11" s="124"/>
      <c r="OM11" s="124"/>
      <c r="ON11" s="124"/>
      <c r="OO11" s="124"/>
      <c r="OP11" s="124"/>
      <c r="OQ11" s="124"/>
      <c r="OR11" s="124"/>
      <c r="OS11" s="124"/>
      <c r="OT11" s="124"/>
      <c r="OU11" s="124"/>
      <c r="OV11" s="124"/>
      <c r="OW11" s="124"/>
      <c r="OX11" s="124"/>
      <c r="OY11" s="124"/>
      <c r="OZ11" s="124"/>
      <c r="PA11" s="124"/>
      <c r="PB11" s="124"/>
      <c r="PC11" s="124"/>
      <c r="PD11" s="124"/>
      <c r="PE11" s="124"/>
      <c r="PF11" s="124"/>
      <c r="PG11" s="124"/>
      <c r="PH11" s="124"/>
      <c r="PI11" s="124"/>
      <c r="PJ11" s="124"/>
      <c r="PK11" s="124"/>
      <c r="PL11" s="124"/>
      <c r="PM11" s="124"/>
      <c r="PN11" s="124"/>
      <c r="PO11" s="124"/>
      <c r="PP11" s="124"/>
      <c r="PQ11" s="124"/>
      <c r="PR11" s="124"/>
      <c r="PS11" s="124"/>
      <c r="PT11" s="124"/>
      <c r="PU11" s="124"/>
      <c r="PV11" s="124"/>
      <c r="PW11" s="124"/>
      <c r="PX11" s="124"/>
      <c r="PY11" s="124"/>
      <c r="PZ11" s="124"/>
      <c r="QA11" s="124"/>
      <c r="QB11" s="124"/>
      <c r="QC11" s="124"/>
      <c r="QD11" s="124"/>
      <c r="QE11" s="124"/>
      <c r="QF11" s="124"/>
      <c r="QG11" s="124"/>
      <c r="QH11" s="124"/>
      <c r="QI11" s="124"/>
      <c r="QJ11" s="124"/>
      <c r="QK11" s="124"/>
      <c r="QL11" s="124"/>
      <c r="QM11" s="124"/>
      <c r="QN11" s="124"/>
      <c r="QO11" s="124"/>
      <c r="QP11" s="124"/>
      <c r="QQ11" s="124"/>
      <c r="QR11" s="124"/>
      <c r="QS11" s="124"/>
      <c r="QT11" s="124"/>
      <c r="QU11" s="124"/>
      <c r="QV11" s="124"/>
      <c r="QW11" s="124"/>
      <c r="QX11" s="124"/>
      <c r="QY11" s="124"/>
      <c r="QZ11" s="124"/>
      <c r="RA11" s="124"/>
      <c r="RB11" s="124"/>
      <c r="RC11" s="124"/>
      <c r="RD11" s="124"/>
      <c r="RE11" s="124"/>
      <c r="RF11" s="124"/>
      <c r="RG11" s="124"/>
      <c r="RH11" s="124"/>
      <c r="RI11" s="124"/>
      <c r="RJ11" s="124"/>
      <c r="RK11" s="124"/>
      <c r="RL11" s="124"/>
      <c r="RM11" s="124"/>
      <c r="RN11" s="124"/>
      <c r="RO11" s="124"/>
      <c r="RP11" s="124"/>
      <c r="RQ11" s="124"/>
      <c r="RR11" s="124"/>
      <c r="RS11" s="124"/>
      <c r="RT11" s="124"/>
      <c r="RU11" s="124"/>
      <c r="RV11" s="124"/>
      <c r="RW11" s="124"/>
      <c r="RX11" s="124"/>
      <c r="RY11" s="124"/>
      <c r="RZ11" s="124"/>
      <c r="SA11" s="124"/>
      <c r="SB11" s="124"/>
      <c r="SC11" s="124"/>
      <c r="SD11" s="124"/>
      <c r="SE11" s="124"/>
      <c r="SF11" s="124"/>
      <c r="SG11" s="124"/>
      <c r="SH11" s="124"/>
      <c r="SI11" s="124"/>
      <c r="SJ11" s="124"/>
      <c r="SK11" s="124"/>
      <c r="SL11" s="124"/>
      <c r="SM11" s="124"/>
      <c r="SN11" s="124"/>
      <c r="SO11" s="124"/>
      <c r="SP11" s="124"/>
      <c r="SQ11" s="124"/>
      <c r="SR11" s="124"/>
      <c r="SS11" s="124"/>
      <c r="ST11" s="124"/>
      <c r="SU11" s="124"/>
      <c r="SV11" s="124"/>
      <c r="SW11" s="124"/>
      <c r="SX11" s="124"/>
      <c r="SY11" s="124"/>
      <c r="SZ11" s="124"/>
      <c r="TA11" s="124"/>
      <c r="TB11" s="124"/>
      <c r="TC11" s="124"/>
      <c r="TD11" s="124"/>
      <c r="TE11" s="124"/>
      <c r="TF11" s="124"/>
      <c r="TG11" s="124"/>
      <c r="TH11" s="124"/>
      <c r="TI11" s="124"/>
      <c r="TJ11" s="124"/>
      <c r="TK11" s="124"/>
      <c r="TL11" s="124"/>
      <c r="TM11" s="124"/>
      <c r="TN11" s="124"/>
      <c r="TO11" s="124"/>
      <c r="TP11" s="124"/>
      <c r="TQ11" s="124"/>
      <c r="TR11" s="124"/>
      <c r="TS11" s="124"/>
      <c r="TT11" s="124"/>
      <c r="TU11" s="124"/>
      <c r="TV11" s="124"/>
      <c r="TW11" s="124"/>
      <c r="TX11" s="124"/>
      <c r="TY11" s="124"/>
      <c r="TZ11" s="124"/>
      <c r="UA11" s="124"/>
      <c r="UB11" s="124"/>
      <c r="UC11" s="124"/>
      <c r="UD11" s="124"/>
      <c r="UE11" s="124"/>
      <c r="UF11" s="124"/>
      <c r="UG11" s="124"/>
      <c r="UH11" s="124"/>
      <c r="UI11" s="124"/>
      <c r="UJ11" s="124"/>
      <c r="UK11" s="124"/>
      <c r="UL11" s="124"/>
      <c r="UM11" s="124"/>
      <c r="UN11" s="124"/>
      <c r="UO11" s="124"/>
      <c r="UP11" s="124"/>
      <c r="UQ11" s="124"/>
      <c r="UR11" s="124"/>
      <c r="US11" s="124"/>
      <c r="UT11" s="124"/>
      <c r="UU11" s="124"/>
      <c r="UV11" s="124"/>
      <c r="UW11" s="124"/>
      <c r="UX11" s="124"/>
      <c r="UY11" s="124"/>
      <c r="UZ11" s="124"/>
      <c r="VA11" s="124"/>
      <c r="VB11" s="124"/>
      <c r="VC11" s="124"/>
      <c r="VD11" s="124"/>
      <c r="VE11" s="124"/>
      <c r="VF11" s="124"/>
      <c r="VG11" s="124"/>
      <c r="VH11" s="124"/>
      <c r="VI11" s="124"/>
      <c r="VJ11" s="124"/>
      <c r="VK11" s="124"/>
      <c r="VL11" s="124"/>
      <c r="VM11" s="124"/>
      <c r="VN11" s="124"/>
      <c r="VO11" s="124"/>
      <c r="VP11" s="124"/>
      <c r="VQ11" s="124"/>
      <c r="VR11" s="124"/>
      <c r="VS11" s="124"/>
      <c r="VT11" s="124"/>
      <c r="VU11" s="124"/>
      <c r="VV11" s="124"/>
      <c r="VW11" s="124"/>
      <c r="VX11" s="124"/>
      <c r="VY11" s="124"/>
      <c r="VZ11" s="124"/>
      <c r="WA11" s="124"/>
      <c r="WB11" s="124"/>
      <c r="WC11" s="124"/>
      <c r="WD11" s="124"/>
      <c r="WE11" s="124"/>
      <c r="WF11" s="124"/>
      <c r="WG11" s="124"/>
      <c r="WH11" s="124"/>
      <c r="WI11" s="124"/>
      <c r="WJ11" s="124"/>
      <c r="WK11" s="124"/>
      <c r="WL11" s="124"/>
      <c r="WM11" s="124"/>
      <c r="WN11" s="124"/>
      <c r="WO11" s="124"/>
      <c r="WP11" s="124"/>
      <c r="WQ11" s="124"/>
      <c r="WR11" s="124"/>
      <c r="WS11" s="124"/>
      <c r="WT11" s="124"/>
      <c r="WU11" s="124"/>
      <c r="WV11" s="124"/>
      <c r="WW11" s="124"/>
      <c r="WX11" s="124"/>
      <c r="WY11" s="124"/>
      <c r="WZ11" s="124"/>
      <c r="XA11" s="124"/>
      <c r="XB11" s="124"/>
      <c r="XC11" s="124"/>
      <c r="XD11" s="124"/>
      <c r="XE11" s="124"/>
      <c r="XF11" s="124"/>
      <c r="XG11" s="124"/>
      <c r="XH11" s="124"/>
      <c r="XI11" s="124"/>
      <c r="XJ11" s="124"/>
      <c r="XK11" s="124"/>
      <c r="XL11" s="124"/>
      <c r="XM11" s="124"/>
      <c r="XN11" s="124"/>
      <c r="XO11" s="124"/>
      <c r="XP11" s="124"/>
      <c r="XQ11" s="124"/>
      <c r="XR11" s="124"/>
      <c r="XS11" s="124"/>
      <c r="XT11" s="124"/>
      <c r="XU11" s="124"/>
      <c r="XV11" s="124"/>
      <c r="XW11" s="124"/>
      <c r="XX11" s="124"/>
      <c r="XY11" s="124"/>
      <c r="XZ11" s="124"/>
      <c r="YA11" s="124"/>
      <c r="YB11" s="124"/>
      <c r="YC11" s="124"/>
      <c r="YD11" s="124"/>
      <c r="YE11" s="124"/>
      <c r="YF11" s="124"/>
      <c r="YG11" s="124"/>
      <c r="YH11" s="124"/>
      <c r="YI11" s="124"/>
      <c r="YJ11" s="124"/>
      <c r="YK11" s="124"/>
      <c r="YL11" s="124"/>
      <c r="YM11" s="124"/>
      <c r="YN11" s="124"/>
      <c r="YO11" s="124"/>
      <c r="YP11" s="124"/>
      <c r="YQ11" s="124"/>
      <c r="YR11" s="124"/>
      <c r="YS11" s="124"/>
      <c r="YT11" s="124"/>
      <c r="YU11" s="124"/>
      <c r="YV11" s="124"/>
      <c r="YW11" s="124"/>
      <c r="YX11" s="124"/>
      <c r="YY11" s="124"/>
      <c r="YZ11" s="124"/>
      <c r="ZA11" s="124"/>
      <c r="ZB11" s="124"/>
      <c r="ZC11" s="124"/>
      <c r="ZD11" s="124"/>
      <c r="ZE11" s="124"/>
      <c r="ZF11" s="124"/>
      <c r="ZG11" s="124"/>
      <c r="ZH11" s="124"/>
      <c r="ZI11" s="124"/>
      <c r="ZJ11" s="124"/>
      <c r="ZK11" s="124"/>
      <c r="ZL11" s="124"/>
      <c r="ZM11" s="124"/>
      <c r="ZN11" s="124"/>
      <c r="ZO11" s="124"/>
      <c r="ZP11" s="124"/>
      <c r="ZQ11" s="124"/>
      <c r="ZR11" s="124"/>
      <c r="ZS11" s="124"/>
      <c r="ZT11" s="124"/>
      <c r="ZU11" s="124"/>
      <c r="ZV11" s="124"/>
      <c r="ZW11" s="124"/>
      <c r="ZX11" s="124"/>
      <c r="ZY11" s="124"/>
      <c r="ZZ11" s="124"/>
      <c r="AAA11" s="124"/>
      <c r="AAB11" s="124"/>
      <c r="AAC11" s="124"/>
      <c r="AAD11" s="124"/>
      <c r="AAE11" s="124"/>
      <c r="AAF11" s="124"/>
      <c r="AAG11" s="124"/>
      <c r="AAH11" s="124"/>
      <c r="AAI11" s="124"/>
      <c r="AAJ11" s="124"/>
      <c r="AAK11" s="124"/>
      <c r="AAL11" s="124"/>
      <c r="AAM11" s="124"/>
      <c r="AAN11" s="124"/>
      <c r="AAO11" s="124"/>
      <c r="AAP11" s="124"/>
      <c r="AAQ11" s="124"/>
      <c r="AAR11" s="124"/>
      <c r="AAS11" s="124"/>
      <c r="AAT11" s="124"/>
      <c r="AAU11" s="124"/>
      <c r="AAV11" s="124"/>
      <c r="AAW11" s="124"/>
      <c r="AAX11" s="124"/>
      <c r="AAY11" s="124"/>
      <c r="AAZ11" s="124"/>
      <c r="ABA11" s="124"/>
      <c r="ABB11" s="124"/>
      <c r="ABC11" s="124"/>
      <c r="ABD11" s="124"/>
      <c r="ABE11" s="124"/>
      <c r="ABF11" s="124"/>
      <c r="ABG11" s="124"/>
      <c r="ABH11" s="124"/>
      <c r="ABI11" s="124"/>
      <c r="ABJ11" s="124"/>
      <c r="ABK11" s="124"/>
      <c r="ABL11" s="124"/>
      <c r="ABM11" s="124"/>
      <c r="ABN11" s="124"/>
      <c r="ABO11" s="124"/>
      <c r="ABP11" s="124"/>
      <c r="ABQ11" s="124"/>
      <c r="ABR11" s="124"/>
      <c r="ABS11" s="124"/>
      <c r="ABT11" s="124"/>
      <c r="ABU11" s="124"/>
      <c r="ABV11" s="124"/>
      <c r="ABW11" s="124"/>
      <c r="ABX11" s="124"/>
      <c r="ABY11" s="124"/>
      <c r="ABZ11" s="124"/>
      <c r="ACA11" s="124"/>
      <c r="ACB11" s="124"/>
      <c r="ACC11" s="124"/>
      <c r="ACD11" s="124"/>
      <c r="ACE11" s="124"/>
      <c r="ACF11" s="124"/>
      <c r="ACG11" s="124"/>
      <c r="ACH11" s="124"/>
      <c r="ACI11" s="124"/>
      <c r="ACJ11" s="124"/>
      <c r="ACK11" s="124"/>
      <c r="ACL11" s="124"/>
      <c r="ACM11" s="124"/>
      <c r="ACN11" s="124"/>
      <c r="ACO11" s="124"/>
      <c r="ACP11" s="124"/>
      <c r="ACQ11" s="124"/>
      <c r="ACR11" s="124"/>
      <c r="ACS11" s="124"/>
      <c r="ACT11" s="124"/>
      <c r="ACU11" s="124"/>
      <c r="ACV11" s="124"/>
      <c r="ACW11" s="124"/>
      <c r="ACX11" s="124"/>
      <c r="ACY11" s="124"/>
      <c r="ACZ11" s="124"/>
      <c r="ADA11" s="124"/>
      <c r="ADB11" s="124"/>
      <c r="ADC11" s="124"/>
      <c r="ADD11" s="124"/>
      <c r="ADE11" s="124"/>
      <c r="ADF11" s="124"/>
      <c r="ADG11" s="124"/>
      <c r="ADH11" s="124"/>
      <c r="ADI11" s="124"/>
      <c r="ADJ11" s="124"/>
      <c r="ADK11" s="124"/>
      <c r="ADL11" s="124"/>
      <c r="ADM11" s="124"/>
      <c r="ADN11" s="124"/>
      <c r="ADO11" s="124"/>
      <c r="ADP11" s="124"/>
      <c r="ADQ11" s="124"/>
      <c r="ADR11" s="124"/>
      <c r="ADS11" s="124"/>
      <c r="ADT11" s="124"/>
      <c r="ADU11" s="124"/>
      <c r="ADV11" s="124"/>
      <c r="ADW11" s="124"/>
      <c r="ADX11" s="124"/>
      <c r="ADY11" s="124"/>
      <c r="ADZ11" s="124"/>
      <c r="AEA11" s="124"/>
      <c r="AEB11" s="124"/>
      <c r="AEC11" s="124"/>
      <c r="AED11" s="124"/>
      <c r="AEE11" s="124"/>
      <c r="AEF11" s="124"/>
      <c r="AEG11" s="124"/>
      <c r="AEH11" s="124"/>
      <c r="AEI11" s="124"/>
      <c r="AEJ11" s="124"/>
      <c r="AEK11" s="124"/>
      <c r="AEL11" s="124"/>
      <c r="AEM11" s="124"/>
      <c r="AEN11" s="124"/>
      <c r="AEO11" s="124"/>
      <c r="AEP11" s="124"/>
      <c r="AEQ11" s="124"/>
      <c r="AER11" s="124"/>
      <c r="AES11" s="124"/>
      <c r="AET11" s="124"/>
      <c r="AEU11" s="124"/>
      <c r="AEV11" s="124"/>
      <c r="AEW11" s="124"/>
      <c r="AEX11" s="124"/>
      <c r="AEY11" s="124"/>
      <c r="AEZ11" s="124"/>
      <c r="AFA11" s="124"/>
      <c r="AFB11" s="124"/>
      <c r="AFC11" s="124"/>
      <c r="AFD11" s="124"/>
      <c r="AFE11" s="124"/>
      <c r="AFF11" s="124"/>
      <c r="AFG11" s="124"/>
      <c r="AFH11" s="124"/>
      <c r="AFI11" s="124"/>
      <c r="AFJ11" s="124"/>
      <c r="AFK11" s="124"/>
      <c r="AFL11" s="124"/>
      <c r="AFM11" s="124"/>
      <c r="AFN11" s="124"/>
      <c r="AFO11" s="124"/>
      <c r="AFP11" s="124"/>
      <c r="AFQ11" s="124"/>
      <c r="AFR11" s="124"/>
      <c r="AFS11" s="124"/>
      <c r="AFT11" s="124"/>
      <c r="AFU11" s="124"/>
      <c r="AFV11" s="124"/>
      <c r="AFW11" s="124"/>
      <c r="AFX11" s="124"/>
      <c r="AFY11" s="124"/>
      <c r="AFZ11" s="124"/>
      <c r="AGA11" s="124"/>
      <c r="AGB11" s="124"/>
      <c r="AGC11" s="124"/>
      <c r="AGD11" s="124"/>
      <c r="AGE11" s="124"/>
      <c r="AGF11" s="124"/>
      <c r="AGG11" s="124"/>
      <c r="AGH11" s="124"/>
      <c r="AGI11" s="124"/>
      <c r="AGJ11" s="124"/>
      <c r="AGK11" s="124"/>
      <c r="AGL11" s="124"/>
      <c r="AGM11" s="124"/>
      <c r="AGN11" s="124"/>
      <c r="AGO11" s="124"/>
      <c r="AGP11" s="124"/>
      <c r="AGQ11" s="124"/>
      <c r="AGR11" s="124"/>
      <c r="AGS11" s="124"/>
      <c r="AGT11" s="124"/>
      <c r="AGU11" s="124"/>
      <c r="AGV11" s="124"/>
      <c r="AGW11" s="124"/>
      <c r="AGX11" s="124"/>
      <c r="AGY11" s="124"/>
      <c r="AGZ11" s="124"/>
      <c r="AHA11" s="124"/>
      <c r="AHB11" s="124"/>
      <c r="AHC11" s="124"/>
      <c r="AHD11" s="124"/>
      <c r="AHE11" s="124"/>
      <c r="AHF11" s="124"/>
      <c r="AHG11" s="124"/>
      <c r="AHH11" s="124"/>
      <c r="AHI11" s="124"/>
      <c r="AHJ11" s="124"/>
      <c r="AHK11" s="124"/>
      <c r="AHL11" s="124"/>
      <c r="AHM11" s="124"/>
      <c r="AHN11" s="124"/>
      <c r="AHO11" s="124"/>
      <c r="AHP11" s="124"/>
      <c r="AHQ11" s="124"/>
      <c r="AHR11" s="124"/>
      <c r="AHS11" s="124"/>
      <c r="AHT11" s="124"/>
      <c r="AHU11" s="124"/>
      <c r="AHV11" s="124"/>
      <c r="AHW11" s="124"/>
      <c r="AHX11" s="124"/>
      <c r="AHY11" s="124"/>
      <c r="AHZ11" s="124"/>
      <c r="AIA11" s="124"/>
      <c r="AIB11" s="124"/>
      <c r="AIC11" s="124"/>
      <c r="AID11" s="124"/>
      <c r="AIE11" s="124"/>
      <c r="AIF11" s="124"/>
      <c r="AIG11" s="124"/>
      <c r="AIH11" s="124"/>
      <c r="AII11" s="124"/>
      <c r="AIJ11" s="124"/>
      <c r="AIK11" s="124"/>
      <c r="AIL11" s="124"/>
      <c r="AIM11" s="124"/>
      <c r="AIN11" s="124"/>
      <c r="AIO11" s="124"/>
      <c r="AIP11" s="124"/>
      <c r="AIQ11" s="124"/>
      <c r="AIR11" s="124"/>
      <c r="AIS11" s="124"/>
    </row>
    <row r="12" spans="1:929" ht="24.95" customHeight="1" x14ac:dyDescent="0.2">
      <c r="A12" s="40"/>
      <c r="B12" s="98">
        <v>1</v>
      </c>
      <c r="C12" s="270" t="s">
        <v>320</v>
      </c>
      <c r="D12" s="271"/>
      <c r="E12" s="153"/>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c r="IR12" s="124"/>
      <c r="IS12" s="124"/>
      <c r="IT12" s="124"/>
      <c r="IU12" s="124"/>
      <c r="IV12" s="124"/>
      <c r="IW12" s="124"/>
      <c r="IX12" s="124"/>
      <c r="IY12" s="124"/>
      <c r="IZ12" s="124"/>
      <c r="JA12" s="124"/>
      <c r="JB12" s="124"/>
      <c r="JC12" s="124"/>
      <c r="JD12" s="124"/>
      <c r="JE12" s="124"/>
      <c r="JF12" s="124"/>
      <c r="JG12" s="124"/>
      <c r="JH12" s="124"/>
      <c r="JI12" s="124"/>
      <c r="JJ12" s="124"/>
      <c r="JK12" s="124"/>
      <c r="JL12" s="124"/>
      <c r="JM12" s="124"/>
      <c r="JN12" s="124"/>
      <c r="JO12" s="124"/>
      <c r="JP12" s="124"/>
      <c r="JQ12" s="124"/>
      <c r="JR12" s="124"/>
      <c r="JS12" s="124"/>
      <c r="JT12" s="124"/>
      <c r="JU12" s="124"/>
      <c r="JV12" s="124"/>
      <c r="JW12" s="124"/>
      <c r="JX12" s="124"/>
      <c r="JY12" s="124"/>
      <c r="JZ12" s="124"/>
      <c r="KA12" s="124"/>
      <c r="KB12" s="124"/>
      <c r="KC12" s="124"/>
      <c r="KD12" s="124"/>
      <c r="KE12" s="124"/>
      <c r="KF12" s="124"/>
      <c r="KG12" s="124"/>
      <c r="KH12" s="124"/>
      <c r="KI12" s="124"/>
      <c r="KJ12" s="124"/>
      <c r="KK12" s="124"/>
      <c r="KL12" s="124"/>
      <c r="KM12" s="124"/>
      <c r="KN12" s="124"/>
      <c r="KO12" s="124"/>
      <c r="KP12" s="124"/>
      <c r="KQ12" s="124"/>
      <c r="KR12" s="124"/>
      <c r="KS12" s="124"/>
      <c r="KT12" s="124"/>
      <c r="KU12" s="124"/>
      <c r="KV12" s="124"/>
      <c r="KW12" s="124"/>
      <c r="KX12" s="124"/>
      <c r="KY12" s="124"/>
      <c r="KZ12" s="124"/>
      <c r="LA12" s="124"/>
      <c r="LB12" s="124"/>
      <c r="LC12" s="124"/>
      <c r="LD12" s="124"/>
      <c r="LE12" s="124"/>
      <c r="LF12" s="124"/>
      <c r="LG12" s="124"/>
      <c r="LH12" s="124"/>
      <c r="LI12" s="124"/>
      <c r="LJ12" s="124"/>
      <c r="LK12" s="124"/>
      <c r="LL12" s="124"/>
      <c r="LM12" s="124"/>
      <c r="LN12" s="124"/>
      <c r="LO12" s="124"/>
      <c r="LP12" s="124"/>
      <c r="LQ12" s="124"/>
      <c r="LR12" s="124"/>
      <c r="LS12" s="124"/>
      <c r="LT12" s="124"/>
      <c r="LU12" s="124"/>
      <c r="LV12" s="124"/>
      <c r="LW12" s="124"/>
      <c r="LX12" s="124"/>
      <c r="LY12" s="124"/>
      <c r="LZ12" s="124"/>
      <c r="MA12" s="124"/>
      <c r="MB12" s="124"/>
      <c r="MC12" s="124"/>
      <c r="MD12" s="124"/>
      <c r="ME12" s="124"/>
      <c r="MF12" s="124"/>
      <c r="MG12" s="124"/>
      <c r="MH12" s="124"/>
      <c r="MI12" s="124"/>
      <c r="MJ12" s="124"/>
      <c r="MK12" s="124"/>
      <c r="ML12" s="124"/>
      <c r="MM12" s="124"/>
      <c r="MN12" s="124"/>
      <c r="MO12" s="124"/>
      <c r="MP12" s="124"/>
      <c r="MQ12" s="124"/>
      <c r="MR12" s="124"/>
      <c r="MS12" s="124"/>
      <c r="MT12" s="124"/>
      <c r="MU12" s="124"/>
      <c r="MV12" s="124"/>
      <c r="MW12" s="124"/>
      <c r="MX12" s="124"/>
      <c r="MY12" s="124"/>
      <c r="MZ12" s="124"/>
      <c r="NA12" s="124"/>
      <c r="NB12" s="124"/>
      <c r="NC12" s="124"/>
      <c r="ND12" s="124"/>
      <c r="NE12" s="124"/>
      <c r="NF12" s="124"/>
      <c r="NG12" s="124"/>
      <c r="NH12" s="124"/>
      <c r="NI12" s="124"/>
      <c r="NJ12" s="124"/>
      <c r="NK12" s="124"/>
      <c r="NL12" s="124"/>
      <c r="NM12" s="124"/>
      <c r="NN12" s="124"/>
      <c r="NO12" s="124"/>
      <c r="NP12" s="124"/>
      <c r="NQ12" s="124"/>
      <c r="NR12" s="124"/>
      <c r="NS12" s="124"/>
      <c r="NT12" s="124"/>
      <c r="NU12" s="124"/>
      <c r="NV12" s="124"/>
      <c r="NW12" s="124"/>
      <c r="NX12" s="124"/>
      <c r="NY12" s="124"/>
      <c r="NZ12" s="124"/>
      <c r="OA12" s="124"/>
      <c r="OB12" s="124"/>
      <c r="OC12" s="124"/>
      <c r="OD12" s="124"/>
      <c r="OE12" s="124"/>
      <c r="OF12" s="124"/>
      <c r="OG12" s="124"/>
      <c r="OH12" s="124"/>
      <c r="OI12" s="124"/>
      <c r="OJ12" s="124"/>
      <c r="OK12" s="124"/>
      <c r="OL12" s="124"/>
      <c r="OM12" s="124"/>
      <c r="ON12" s="124"/>
      <c r="OO12" s="124"/>
      <c r="OP12" s="124"/>
      <c r="OQ12" s="124"/>
      <c r="OR12" s="124"/>
      <c r="OS12" s="124"/>
      <c r="OT12" s="124"/>
      <c r="OU12" s="124"/>
      <c r="OV12" s="124"/>
      <c r="OW12" s="124"/>
      <c r="OX12" s="124"/>
      <c r="OY12" s="124"/>
      <c r="OZ12" s="124"/>
      <c r="PA12" s="124"/>
      <c r="PB12" s="124"/>
      <c r="PC12" s="124"/>
      <c r="PD12" s="124"/>
      <c r="PE12" s="124"/>
      <c r="PF12" s="124"/>
      <c r="PG12" s="124"/>
      <c r="PH12" s="124"/>
      <c r="PI12" s="124"/>
      <c r="PJ12" s="124"/>
      <c r="PK12" s="124"/>
      <c r="PL12" s="124"/>
      <c r="PM12" s="124"/>
      <c r="PN12" s="124"/>
      <c r="PO12" s="124"/>
      <c r="PP12" s="124"/>
      <c r="PQ12" s="124"/>
      <c r="PR12" s="124"/>
      <c r="PS12" s="124"/>
      <c r="PT12" s="124"/>
      <c r="PU12" s="124"/>
      <c r="PV12" s="124"/>
      <c r="PW12" s="124"/>
      <c r="PX12" s="124"/>
      <c r="PY12" s="124"/>
      <c r="PZ12" s="124"/>
      <c r="QA12" s="124"/>
      <c r="QB12" s="124"/>
      <c r="QC12" s="124"/>
      <c r="QD12" s="124"/>
      <c r="QE12" s="124"/>
      <c r="QF12" s="124"/>
      <c r="QG12" s="124"/>
      <c r="QH12" s="124"/>
      <c r="QI12" s="124"/>
      <c r="QJ12" s="124"/>
      <c r="QK12" s="124"/>
      <c r="QL12" s="124"/>
      <c r="QM12" s="124"/>
      <c r="QN12" s="124"/>
      <c r="QO12" s="124"/>
      <c r="QP12" s="124"/>
      <c r="QQ12" s="124"/>
      <c r="QR12" s="124"/>
      <c r="QS12" s="124"/>
      <c r="QT12" s="124"/>
      <c r="QU12" s="124"/>
      <c r="QV12" s="124"/>
      <c r="QW12" s="124"/>
      <c r="QX12" s="124"/>
      <c r="QY12" s="124"/>
      <c r="QZ12" s="124"/>
      <c r="RA12" s="124"/>
      <c r="RB12" s="124"/>
      <c r="RC12" s="124"/>
      <c r="RD12" s="124"/>
      <c r="RE12" s="124"/>
      <c r="RF12" s="124"/>
      <c r="RG12" s="124"/>
      <c r="RH12" s="124"/>
      <c r="RI12" s="124"/>
      <c r="RJ12" s="124"/>
      <c r="RK12" s="124"/>
      <c r="RL12" s="124"/>
      <c r="RM12" s="124"/>
      <c r="RN12" s="124"/>
      <c r="RO12" s="124"/>
      <c r="RP12" s="124"/>
      <c r="RQ12" s="124"/>
      <c r="RR12" s="124"/>
      <c r="RS12" s="124"/>
      <c r="RT12" s="124"/>
      <c r="RU12" s="124"/>
      <c r="RV12" s="124"/>
      <c r="RW12" s="124"/>
      <c r="RX12" s="124"/>
      <c r="RY12" s="124"/>
      <c r="RZ12" s="124"/>
      <c r="SA12" s="124"/>
      <c r="SB12" s="124"/>
      <c r="SC12" s="124"/>
      <c r="SD12" s="124"/>
      <c r="SE12" s="124"/>
      <c r="SF12" s="124"/>
      <c r="SG12" s="124"/>
      <c r="SH12" s="124"/>
      <c r="SI12" s="124"/>
      <c r="SJ12" s="124"/>
      <c r="SK12" s="124"/>
      <c r="SL12" s="124"/>
      <c r="SM12" s="124"/>
      <c r="SN12" s="124"/>
      <c r="SO12" s="124"/>
      <c r="SP12" s="124"/>
      <c r="SQ12" s="124"/>
      <c r="SR12" s="124"/>
      <c r="SS12" s="124"/>
      <c r="ST12" s="124"/>
      <c r="SU12" s="124"/>
      <c r="SV12" s="124"/>
      <c r="SW12" s="124"/>
      <c r="SX12" s="124"/>
      <c r="SY12" s="124"/>
      <c r="SZ12" s="124"/>
      <c r="TA12" s="124"/>
      <c r="TB12" s="124"/>
      <c r="TC12" s="124"/>
      <c r="TD12" s="124"/>
      <c r="TE12" s="124"/>
      <c r="TF12" s="124"/>
      <c r="TG12" s="124"/>
      <c r="TH12" s="124"/>
      <c r="TI12" s="124"/>
      <c r="TJ12" s="124"/>
      <c r="TK12" s="124"/>
      <c r="TL12" s="124"/>
      <c r="TM12" s="124"/>
      <c r="TN12" s="124"/>
      <c r="TO12" s="124"/>
      <c r="TP12" s="124"/>
      <c r="TQ12" s="124"/>
      <c r="TR12" s="124"/>
      <c r="TS12" s="124"/>
      <c r="TT12" s="124"/>
      <c r="TU12" s="124"/>
      <c r="TV12" s="124"/>
      <c r="TW12" s="124"/>
      <c r="TX12" s="124"/>
      <c r="TY12" s="124"/>
      <c r="TZ12" s="124"/>
      <c r="UA12" s="124"/>
      <c r="UB12" s="124"/>
      <c r="UC12" s="124"/>
      <c r="UD12" s="124"/>
      <c r="UE12" s="124"/>
      <c r="UF12" s="124"/>
      <c r="UG12" s="124"/>
      <c r="UH12" s="124"/>
      <c r="UI12" s="124"/>
      <c r="UJ12" s="124"/>
      <c r="UK12" s="124"/>
      <c r="UL12" s="124"/>
      <c r="UM12" s="124"/>
      <c r="UN12" s="124"/>
      <c r="UO12" s="124"/>
      <c r="UP12" s="124"/>
      <c r="UQ12" s="124"/>
      <c r="UR12" s="124"/>
      <c r="US12" s="124"/>
      <c r="UT12" s="124"/>
      <c r="UU12" s="124"/>
      <c r="UV12" s="124"/>
      <c r="UW12" s="124"/>
      <c r="UX12" s="124"/>
      <c r="UY12" s="124"/>
      <c r="UZ12" s="124"/>
      <c r="VA12" s="124"/>
      <c r="VB12" s="124"/>
      <c r="VC12" s="124"/>
      <c r="VD12" s="124"/>
      <c r="VE12" s="124"/>
      <c r="VF12" s="124"/>
      <c r="VG12" s="124"/>
      <c r="VH12" s="124"/>
      <c r="VI12" s="124"/>
      <c r="VJ12" s="124"/>
      <c r="VK12" s="124"/>
      <c r="VL12" s="124"/>
      <c r="VM12" s="124"/>
      <c r="VN12" s="124"/>
      <c r="VO12" s="124"/>
      <c r="VP12" s="124"/>
      <c r="VQ12" s="124"/>
      <c r="VR12" s="124"/>
      <c r="VS12" s="124"/>
      <c r="VT12" s="124"/>
      <c r="VU12" s="124"/>
      <c r="VV12" s="124"/>
      <c r="VW12" s="124"/>
      <c r="VX12" s="124"/>
      <c r="VY12" s="124"/>
      <c r="VZ12" s="124"/>
      <c r="WA12" s="124"/>
      <c r="WB12" s="124"/>
      <c r="WC12" s="124"/>
      <c r="WD12" s="124"/>
      <c r="WE12" s="124"/>
      <c r="WF12" s="124"/>
      <c r="WG12" s="124"/>
      <c r="WH12" s="124"/>
      <c r="WI12" s="124"/>
      <c r="WJ12" s="124"/>
      <c r="WK12" s="124"/>
      <c r="WL12" s="124"/>
      <c r="WM12" s="124"/>
      <c r="WN12" s="124"/>
      <c r="WO12" s="124"/>
      <c r="WP12" s="124"/>
      <c r="WQ12" s="124"/>
      <c r="WR12" s="124"/>
      <c r="WS12" s="124"/>
      <c r="WT12" s="124"/>
      <c r="WU12" s="124"/>
      <c r="WV12" s="124"/>
      <c r="WW12" s="124"/>
      <c r="WX12" s="124"/>
      <c r="WY12" s="124"/>
      <c r="WZ12" s="124"/>
      <c r="XA12" s="124"/>
      <c r="XB12" s="124"/>
      <c r="XC12" s="124"/>
      <c r="XD12" s="124"/>
      <c r="XE12" s="124"/>
      <c r="XF12" s="124"/>
      <c r="XG12" s="124"/>
      <c r="XH12" s="124"/>
      <c r="XI12" s="124"/>
      <c r="XJ12" s="124"/>
      <c r="XK12" s="124"/>
      <c r="XL12" s="124"/>
      <c r="XM12" s="124"/>
      <c r="XN12" s="124"/>
      <c r="XO12" s="124"/>
      <c r="XP12" s="124"/>
      <c r="XQ12" s="124"/>
      <c r="XR12" s="124"/>
      <c r="XS12" s="124"/>
      <c r="XT12" s="124"/>
      <c r="XU12" s="124"/>
      <c r="XV12" s="124"/>
      <c r="XW12" s="124"/>
      <c r="XX12" s="124"/>
      <c r="XY12" s="124"/>
      <c r="XZ12" s="124"/>
      <c r="YA12" s="124"/>
      <c r="YB12" s="124"/>
      <c r="YC12" s="124"/>
      <c r="YD12" s="124"/>
      <c r="YE12" s="124"/>
      <c r="YF12" s="124"/>
      <c r="YG12" s="124"/>
      <c r="YH12" s="124"/>
      <c r="YI12" s="124"/>
      <c r="YJ12" s="124"/>
      <c r="YK12" s="124"/>
      <c r="YL12" s="124"/>
      <c r="YM12" s="124"/>
      <c r="YN12" s="124"/>
      <c r="YO12" s="124"/>
      <c r="YP12" s="124"/>
      <c r="YQ12" s="124"/>
      <c r="YR12" s="124"/>
      <c r="YS12" s="124"/>
      <c r="YT12" s="124"/>
      <c r="YU12" s="124"/>
      <c r="YV12" s="124"/>
      <c r="YW12" s="124"/>
      <c r="YX12" s="124"/>
      <c r="YY12" s="124"/>
      <c r="YZ12" s="124"/>
      <c r="ZA12" s="124"/>
      <c r="ZB12" s="124"/>
      <c r="ZC12" s="124"/>
      <c r="ZD12" s="124"/>
      <c r="ZE12" s="124"/>
      <c r="ZF12" s="124"/>
      <c r="ZG12" s="124"/>
      <c r="ZH12" s="124"/>
      <c r="ZI12" s="124"/>
      <c r="ZJ12" s="124"/>
      <c r="ZK12" s="124"/>
      <c r="ZL12" s="124"/>
      <c r="ZM12" s="124"/>
      <c r="ZN12" s="124"/>
      <c r="ZO12" s="124"/>
      <c r="ZP12" s="124"/>
      <c r="ZQ12" s="124"/>
      <c r="ZR12" s="124"/>
      <c r="ZS12" s="124"/>
      <c r="ZT12" s="124"/>
      <c r="ZU12" s="124"/>
      <c r="ZV12" s="124"/>
      <c r="ZW12" s="124"/>
      <c r="ZX12" s="124"/>
      <c r="ZY12" s="124"/>
      <c r="ZZ12" s="124"/>
      <c r="AAA12" s="124"/>
      <c r="AAB12" s="124"/>
      <c r="AAC12" s="124"/>
      <c r="AAD12" s="124"/>
      <c r="AAE12" s="124"/>
      <c r="AAF12" s="124"/>
      <c r="AAG12" s="124"/>
      <c r="AAH12" s="124"/>
      <c r="AAI12" s="124"/>
      <c r="AAJ12" s="124"/>
      <c r="AAK12" s="124"/>
      <c r="AAL12" s="124"/>
      <c r="AAM12" s="124"/>
      <c r="AAN12" s="124"/>
      <c r="AAO12" s="124"/>
      <c r="AAP12" s="124"/>
      <c r="AAQ12" s="124"/>
      <c r="AAR12" s="124"/>
      <c r="AAS12" s="124"/>
      <c r="AAT12" s="124"/>
      <c r="AAU12" s="124"/>
      <c r="AAV12" s="124"/>
      <c r="AAW12" s="124"/>
      <c r="AAX12" s="124"/>
      <c r="AAY12" s="124"/>
      <c r="AAZ12" s="124"/>
      <c r="ABA12" s="124"/>
      <c r="ABB12" s="124"/>
      <c r="ABC12" s="124"/>
      <c r="ABD12" s="124"/>
      <c r="ABE12" s="124"/>
      <c r="ABF12" s="124"/>
      <c r="ABG12" s="124"/>
      <c r="ABH12" s="124"/>
      <c r="ABI12" s="124"/>
      <c r="ABJ12" s="124"/>
      <c r="ABK12" s="124"/>
      <c r="ABL12" s="124"/>
      <c r="ABM12" s="124"/>
      <c r="ABN12" s="124"/>
      <c r="ABO12" s="124"/>
      <c r="ABP12" s="124"/>
      <c r="ABQ12" s="124"/>
      <c r="ABR12" s="124"/>
      <c r="ABS12" s="124"/>
      <c r="ABT12" s="124"/>
      <c r="ABU12" s="124"/>
      <c r="ABV12" s="124"/>
      <c r="ABW12" s="124"/>
      <c r="ABX12" s="124"/>
      <c r="ABY12" s="124"/>
      <c r="ABZ12" s="124"/>
      <c r="ACA12" s="124"/>
      <c r="ACB12" s="124"/>
      <c r="ACC12" s="124"/>
      <c r="ACD12" s="124"/>
      <c r="ACE12" s="124"/>
      <c r="ACF12" s="124"/>
      <c r="ACG12" s="124"/>
      <c r="ACH12" s="124"/>
      <c r="ACI12" s="124"/>
      <c r="ACJ12" s="124"/>
      <c r="ACK12" s="124"/>
      <c r="ACL12" s="124"/>
      <c r="ACM12" s="124"/>
      <c r="ACN12" s="124"/>
      <c r="ACO12" s="124"/>
      <c r="ACP12" s="124"/>
      <c r="ACQ12" s="124"/>
      <c r="ACR12" s="124"/>
      <c r="ACS12" s="124"/>
      <c r="ACT12" s="124"/>
      <c r="ACU12" s="124"/>
      <c r="ACV12" s="124"/>
      <c r="ACW12" s="124"/>
      <c r="ACX12" s="124"/>
      <c r="ACY12" s="124"/>
      <c r="ACZ12" s="124"/>
      <c r="ADA12" s="124"/>
      <c r="ADB12" s="124"/>
      <c r="ADC12" s="124"/>
      <c r="ADD12" s="124"/>
      <c r="ADE12" s="124"/>
      <c r="ADF12" s="124"/>
      <c r="ADG12" s="124"/>
      <c r="ADH12" s="124"/>
      <c r="ADI12" s="124"/>
      <c r="ADJ12" s="124"/>
      <c r="ADK12" s="124"/>
      <c r="ADL12" s="124"/>
      <c r="ADM12" s="124"/>
      <c r="ADN12" s="124"/>
      <c r="ADO12" s="124"/>
      <c r="ADP12" s="124"/>
      <c r="ADQ12" s="124"/>
      <c r="ADR12" s="124"/>
      <c r="ADS12" s="124"/>
      <c r="ADT12" s="124"/>
      <c r="ADU12" s="124"/>
      <c r="ADV12" s="124"/>
      <c r="ADW12" s="124"/>
      <c r="ADX12" s="124"/>
      <c r="ADY12" s="124"/>
      <c r="ADZ12" s="124"/>
      <c r="AEA12" s="124"/>
      <c r="AEB12" s="124"/>
      <c r="AEC12" s="124"/>
      <c r="AED12" s="124"/>
      <c r="AEE12" s="124"/>
      <c r="AEF12" s="124"/>
      <c r="AEG12" s="124"/>
      <c r="AEH12" s="124"/>
      <c r="AEI12" s="124"/>
      <c r="AEJ12" s="124"/>
      <c r="AEK12" s="124"/>
      <c r="AEL12" s="124"/>
      <c r="AEM12" s="124"/>
      <c r="AEN12" s="124"/>
      <c r="AEO12" s="124"/>
      <c r="AEP12" s="124"/>
      <c r="AEQ12" s="124"/>
      <c r="AER12" s="124"/>
      <c r="AES12" s="124"/>
      <c r="AET12" s="124"/>
      <c r="AEU12" s="124"/>
      <c r="AEV12" s="124"/>
      <c r="AEW12" s="124"/>
      <c r="AEX12" s="124"/>
      <c r="AEY12" s="124"/>
      <c r="AEZ12" s="124"/>
      <c r="AFA12" s="124"/>
      <c r="AFB12" s="124"/>
      <c r="AFC12" s="124"/>
      <c r="AFD12" s="124"/>
      <c r="AFE12" s="124"/>
      <c r="AFF12" s="124"/>
      <c r="AFG12" s="124"/>
      <c r="AFH12" s="124"/>
      <c r="AFI12" s="124"/>
      <c r="AFJ12" s="124"/>
      <c r="AFK12" s="124"/>
      <c r="AFL12" s="124"/>
      <c r="AFM12" s="124"/>
      <c r="AFN12" s="124"/>
      <c r="AFO12" s="124"/>
      <c r="AFP12" s="124"/>
      <c r="AFQ12" s="124"/>
      <c r="AFR12" s="124"/>
      <c r="AFS12" s="124"/>
      <c r="AFT12" s="124"/>
      <c r="AFU12" s="124"/>
      <c r="AFV12" s="124"/>
      <c r="AFW12" s="124"/>
      <c r="AFX12" s="124"/>
      <c r="AFY12" s="124"/>
      <c r="AFZ12" s="124"/>
      <c r="AGA12" s="124"/>
      <c r="AGB12" s="124"/>
      <c r="AGC12" s="124"/>
      <c r="AGD12" s="124"/>
      <c r="AGE12" s="124"/>
      <c r="AGF12" s="124"/>
      <c r="AGG12" s="124"/>
      <c r="AGH12" s="124"/>
      <c r="AGI12" s="124"/>
      <c r="AGJ12" s="124"/>
      <c r="AGK12" s="124"/>
      <c r="AGL12" s="124"/>
      <c r="AGM12" s="124"/>
      <c r="AGN12" s="124"/>
      <c r="AGO12" s="124"/>
      <c r="AGP12" s="124"/>
      <c r="AGQ12" s="124"/>
      <c r="AGR12" s="124"/>
      <c r="AGS12" s="124"/>
      <c r="AGT12" s="124"/>
      <c r="AGU12" s="124"/>
      <c r="AGV12" s="124"/>
      <c r="AGW12" s="124"/>
      <c r="AGX12" s="124"/>
      <c r="AGY12" s="124"/>
      <c r="AGZ12" s="124"/>
      <c r="AHA12" s="124"/>
      <c r="AHB12" s="124"/>
      <c r="AHC12" s="124"/>
      <c r="AHD12" s="124"/>
      <c r="AHE12" s="124"/>
      <c r="AHF12" s="124"/>
      <c r="AHG12" s="124"/>
      <c r="AHH12" s="124"/>
      <c r="AHI12" s="124"/>
      <c r="AHJ12" s="124"/>
      <c r="AHK12" s="124"/>
      <c r="AHL12" s="124"/>
      <c r="AHM12" s="124"/>
      <c r="AHN12" s="124"/>
      <c r="AHO12" s="124"/>
      <c r="AHP12" s="124"/>
      <c r="AHQ12" s="124"/>
      <c r="AHR12" s="124"/>
      <c r="AHS12" s="124"/>
      <c r="AHT12" s="124"/>
      <c r="AHU12" s="124"/>
      <c r="AHV12" s="124"/>
      <c r="AHW12" s="124"/>
      <c r="AHX12" s="124"/>
      <c r="AHY12" s="124"/>
      <c r="AHZ12" s="124"/>
      <c r="AIA12" s="124"/>
      <c r="AIB12" s="124"/>
      <c r="AIC12" s="124"/>
      <c r="AID12" s="124"/>
      <c r="AIE12" s="124"/>
      <c r="AIF12" s="124"/>
      <c r="AIG12" s="124"/>
      <c r="AIH12" s="124"/>
      <c r="AII12" s="124"/>
      <c r="AIJ12" s="124"/>
      <c r="AIK12" s="124"/>
      <c r="AIL12" s="124"/>
      <c r="AIM12" s="124"/>
      <c r="AIN12" s="124"/>
      <c r="AIO12" s="124"/>
      <c r="AIP12" s="124"/>
      <c r="AIQ12" s="124"/>
      <c r="AIR12" s="124"/>
      <c r="AIS12" s="124"/>
    </row>
    <row r="13" spans="1:929" ht="13.7" customHeight="1" x14ac:dyDescent="0.2">
      <c r="A13" s="40"/>
      <c r="B13" s="96"/>
      <c r="C13" s="96"/>
      <c r="D13" s="96"/>
      <c r="E13" s="155"/>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124"/>
      <c r="NJ13" s="124"/>
      <c r="NK13" s="124"/>
      <c r="NL13" s="124"/>
      <c r="NM13" s="124"/>
      <c r="NN13" s="124"/>
      <c r="NO13" s="124"/>
      <c r="NP13" s="124"/>
      <c r="NQ13" s="124"/>
      <c r="NR13" s="124"/>
      <c r="NS13" s="124"/>
      <c r="NT13" s="124"/>
      <c r="NU13" s="124"/>
      <c r="NV13" s="124"/>
      <c r="NW13" s="124"/>
      <c r="NX13" s="124"/>
      <c r="NY13" s="124"/>
      <c r="NZ13" s="124"/>
      <c r="OA13" s="124"/>
      <c r="OB13" s="124"/>
      <c r="OC13" s="124"/>
      <c r="OD13" s="124"/>
      <c r="OE13" s="124"/>
      <c r="OF13" s="124"/>
      <c r="OG13" s="124"/>
      <c r="OH13" s="124"/>
      <c r="OI13" s="124"/>
      <c r="OJ13" s="124"/>
      <c r="OK13" s="124"/>
      <c r="OL13" s="124"/>
      <c r="OM13" s="124"/>
      <c r="ON13" s="124"/>
      <c r="OO13" s="124"/>
      <c r="OP13" s="124"/>
      <c r="OQ13" s="124"/>
      <c r="OR13" s="124"/>
      <c r="OS13" s="124"/>
      <c r="OT13" s="124"/>
      <c r="OU13" s="124"/>
      <c r="OV13" s="124"/>
      <c r="OW13" s="124"/>
      <c r="OX13" s="124"/>
      <c r="OY13" s="124"/>
      <c r="OZ13" s="124"/>
      <c r="PA13" s="124"/>
      <c r="PB13" s="124"/>
      <c r="PC13" s="124"/>
      <c r="PD13" s="124"/>
      <c r="PE13" s="124"/>
      <c r="PF13" s="124"/>
      <c r="PG13" s="124"/>
      <c r="PH13" s="124"/>
      <c r="PI13" s="124"/>
      <c r="PJ13" s="124"/>
      <c r="PK13" s="124"/>
      <c r="PL13" s="124"/>
      <c r="PM13" s="124"/>
      <c r="PN13" s="124"/>
      <c r="PO13" s="124"/>
      <c r="PP13" s="124"/>
      <c r="PQ13" s="124"/>
      <c r="PR13" s="124"/>
      <c r="PS13" s="124"/>
      <c r="PT13" s="124"/>
      <c r="PU13" s="124"/>
      <c r="PV13" s="124"/>
      <c r="PW13" s="124"/>
      <c r="PX13" s="124"/>
      <c r="PY13" s="124"/>
      <c r="PZ13" s="124"/>
      <c r="QA13" s="124"/>
      <c r="QB13" s="124"/>
      <c r="QC13" s="124"/>
      <c r="QD13" s="124"/>
      <c r="QE13" s="124"/>
      <c r="QF13" s="124"/>
      <c r="QG13" s="124"/>
      <c r="QH13" s="124"/>
      <c r="QI13" s="124"/>
      <c r="QJ13" s="124"/>
      <c r="QK13" s="124"/>
      <c r="QL13" s="124"/>
      <c r="QM13" s="124"/>
      <c r="QN13" s="124"/>
      <c r="QO13" s="124"/>
      <c r="QP13" s="124"/>
      <c r="QQ13" s="124"/>
      <c r="QR13" s="124"/>
      <c r="QS13" s="124"/>
      <c r="QT13" s="124"/>
      <c r="QU13" s="124"/>
      <c r="QV13" s="124"/>
      <c r="QW13" s="124"/>
      <c r="QX13" s="124"/>
      <c r="QY13" s="124"/>
      <c r="QZ13" s="124"/>
      <c r="RA13" s="124"/>
      <c r="RB13" s="124"/>
      <c r="RC13" s="124"/>
      <c r="RD13" s="124"/>
      <c r="RE13" s="124"/>
      <c r="RF13" s="124"/>
      <c r="RG13" s="124"/>
      <c r="RH13" s="124"/>
      <c r="RI13" s="124"/>
      <c r="RJ13" s="124"/>
      <c r="RK13" s="124"/>
      <c r="RL13" s="124"/>
      <c r="RM13" s="124"/>
      <c r="RN13" s="124"/>
      <c r="RO13" s="124"/>
      <c r="RP13" s="124"/>
      <c r="RQ13" s="124"/>
      <c r="RR13" s="124"/>
      <c r="RS13" s="124"/>
      <c r="RT13" s="124"/>
      <c r="RU13" s="124"/>
      <c r="RV13" s="124"/>
      <c r="RW13" s="124"/>
      <c r="RX13" s="124"/>
      <c r="RY13" s="124"/>
      <c r="RZ13" s="124"/>
      <c r="SA13" s="124"/>
      <c r="SB13" s="124"/>
      <c r="SC13" s="124"/>
      <c r="SD13" s="124"/>
      <c r="SE13" s="124"/>
      <c r="SF13" s="124"/>
      <c r="SG13" s="124"/>
      <c r="SH13" s="124"/>
      <c r="SI13" s="124"/>
      <c r="SJ13" s="124"/>
      <c r="SK13" s="124"/>
      <c r="SL13" s="124"/>
      <c r="SM13" s="124"/>
      <c r="SN13" s="124"/>
      <c r="SO13" s="124"/>
      <c r="SP13" s="124"/>
      <c r="SQ13" s="124"/>
      <c r="SR13" s="124"/>
      <c r="SS13" s="124"/>
      <c r="ST13" s="124"/>
      <c r="SU13" s="124"/>
      <c r="SV13" s="124"/>
      <c r="SW13" s="124"/>
      <c r="SX13" s="124"/>
      <c r="SY13" s="124"/>
      <c r="SZ13" s="124"/>
      <c r="TA13" s="124"/>
      <c r="TB13" s="124"/>
      <c r="TC13" s="124"/>
      <c r="TD13" s="124"/>
      <c r="TE13" s="124"/>
      <c r="TF13" s="124"/>
      <c r="TG13" s="124"/>
      <c r="TH13" s="124"/>
      <c r="TI13" s="124"/>
      <c r="TJ13" s="124"/>
      <c r="TK13" s="124"/>
      <c r="TL13" s="124"/>
      <c r="TM13" s="124"/>
      <c r="TN13" s="124"/>
      <c r="TO13" s="124"/>
      <c r="TP13" s="124"/>
      <c r="TQ13" s="124"/>
      <c r="TR13" s="124"/>
      <c r="TS13" s="124"/>
      <c r="TT13" s="124"/>
      <c r="TU13" s="124"/>
      <c r="TV13" s="124"/>
      <c r="TW13" s="124"/>
      <c r="TX13" s="124"/>
      <c r="TY13" s="124"/>
      <c r="TZ13" s="124"/>
      <c r="UA13" s="124"/>
      <c r="UB13" s="124"/>
      <c r="UC13" s="124"/>
      <c r="UD13" s="124"/>
      <c r="UE13" s="124"/>
      <c r="UF13" s="124"/>
      <c r="UG13" s="124"/>
      <c r="UH13" s="124"/>
      <c r="UI13" s="124"/>
      <c r="UJ13" s="124"/>
      <c r="UK13" s="124"/>
      <c r="UL13" s="124"/>
      <c r="UM13" s="124"/>
      <c r="UN13" s="124"/>
      <c r="UO13" s="124"/>
      <c r="UP13" s="124"/>
      <c r="UQ13" s="124"/>
      <c r="UR13" s="124"/>
      <c r="US13" s="124"/>
      <c r="UT13" s="124"/>
      <c r="UU13" s="124"/>
      <c r="UV13" s="124"/>
      <c r="UW13" s="124"/>
      <c r="UX13" s="124"/>
      <c r="UY13" s="124"/>
      <c r="UZ13" s="124"/>
      <c r="VA13" s="124"/>
      <c r="VB13" s="124"/>
      <c r="VC13" s="124"/>
      <c r="VD13" s="124"/>
      <c r="VE13" s="124"/>
      <c r="VF13" s="124"/>
      <c r="VG13" s="124"/>
      <c r="VH13" s="124"/>
      <c r="VI13" s="124"/>
      <c r="VJ13" s="124"/>
      <c r="VK13" s="124"/>
      <c r="VL13" s="124"/>
      <c r="VM13" s="124"/>
      <c r="VN13" s="124"/>
      <c r="VO13" s="124"/>
      <c r="VP13" s="124"/>
      <c r="VQ13" s="124"/>
      <c r="VR13" s="124"/>
      <c r="VS13" s="124"/>
      <c r="VT13" s="124"/>
      <c r="VU13" s="124"/>
      <c r="VV13" s="124"/>
      <c r="VW13" s="124"/>
      <c r="VX13" s="124"/>
      <c r="VY13" s="124"/>
      <c r="VZ13" s="124"/>
      <c r="WA13" s="124"/>
      <c r="WB13" s="124"/>
      <c r="WC13" s="124"/>
      <c r="WD13" s="124"/>
      <c r="WE13" s="124"/>
      <c r="WF13" s="124"/>
      <c r="WG13" s="124"/>
      <c r="WH13" s="124"/>
      <c r="WI13" s="124"/>
      <c r="WJ13" s="124"/>
      <c r="WK13" s="124"/>
      <c r="WL13" s="124"/>
      <c r="WM13" s="124"/>
      <c r="WN13" s="124"/>
      <c r="WO13" s="124"/>
      <c r="WP13" s="124"/>
      <c r="WQ13" s="124"/>
      <c r="WR13" s="124"/>
      <c r="WS13" s="124"/>
      <c r="WT13" s="124"/>
      <c r="WU13" s="124"/>
      <c r="WV13" s="124"/>
      <c r="WW13" s="124"/>
      <c r="WX13" s="124"/>
      <c r="WY13" s="124"/>
      <c r="WZ13" s="124"/>
      <c r="XA13" s="124"/>
      <c r="XB13" s="124"/>
      <c r="XC13" s="124"/>
      <c r="XD13" s="124"/>
      <c r="XE13" s="124"/>
      <c r="XF13" s="124"/>
      <c r="XG13" s="124"/>
      <c r="XH13" s="124"/>
      <c r="XI13" s="124"/>
      <c r="XJ13" s="124"/>
      <c r="XK13" s="124"/>
      <c r="XL13" s="124"/>
      <c r="XM13" s="124"/>
      <c r="XN13" s="124"/>
      <c r="XO13" s="124"/>
      <c r="XP13" s="124"/>
      <c r="XQ13" s="124"/>
      <c r="XR13" s="124"/>
      <c r="XS13" s="124"/>
      <c r="XT13" s="124"/>
      <c r="XU13" s="124"/>
      <c r="XV13" s="124"/>
      <c r="XW13" s="124"/>
      <c r="XX13" s="124"/>
      <c r="XY13" s="124"/>
      <c r="XZ13" s="124"/>
      <c r="YA13" s="124"/>
      <c r="YB13" s="124"/>
      <c r="YC13" s="124"/>
      <c r="YD13" s="124"/>
      <c r="YE13" s="124"/>
      <c r="YF13" s="124"/>
      <c r="YG13" s="124"/>
      <c r="YH13" s="124"/>
      <c r="YI13" s="124"/>
      <c r="YJ13" s="124"/>
      <c r="YK13" s="124"/>
      <c r="YL13" s="124"/>
      <c r="YM13" s="124"/>
      <c r="YN13" s="124"/>
      <c r="YO13" s="124"/>
      <c r="YP13" s="124"/>
      <c r="YQ13" s="124"/>
      <c r="YR13" s="124"/>
      <c r="YS13" s="124"/>
      <c r="YT13" s="124"/>
      <c r="YU13" s="124"/>
      <c r="YV13" s="124"/>
      <c r="YW13" s="124"/>
      <c r="YX13" s="124"/>
      <c r="YY13" s="124"/>
      <c r="YZ13" s="124"/>
      <c r="ZA13" s="124"/>
      <c r="ZB13" s="124"/>
      <c r="ZC13" s="124"/>
      <c r="ZD13" s="124"/>
      <c r="ZE13" s="124"/>
      <c r="ZF13" s="124"/>
      <c r="ZG13" s="124"/>
      <c r="ZH13" s="124"/>
      <c r="ZI13" s="124"/>
      <c r="ZJ13" s="124"/>
      <c r="ZK13" s="124"/>
      <c r="ZL13" s="124"/>
      <c r="ZM13" s="124"/>
      <c r="ZN13" s="124"/>
      <c r="ZO13" s="124"/>
      <c r="ZP13" s="124"/>
      <c r="ZQ13" s="124"/>
      <c r="ZR13" s="124"/>
      <c r="ZS13" s="124"/>
      <c r="ZT13" s="124"/>
      <c r="ZU13" s="124"/>
      <c r="ZV13" s="124"/>
      <c r="ZW13" s="124"/>
      <c r="ZX13" s="124"/>
      <c r="ZY13" s="124"/>
      <c r="ZZ13" s="124"/>
      <c r="AAA13" s="124"/>
      <c r="AAB13" s="124"/>
      <c r="AAC13" s="124"/>
      <c r="AAD13" s="124"/>
      <c r="AAE13" s="124"/>
      <c r="AAF13" s="124"/>
      <c r="AAG13" s="124"/>
      <c r="AAH13" s="124"/>
      <c r="AAI13" s="124"/>
      <c r="AAJ13" s="124"/>
      <c r="AAK13" s="124"/>
      <c r="AAL13" s="124"/>
      <c r="AAM13" s="124"/>
      <c r="AAN13" s="124"/>
      <c r="AAO13" s="124"/>
      <c r="AAP13" s="124"/>
      <c r="AAQ13" s="124"/>
      <c r="AAR13" s="124"/>
      <c r="AAS13" s="124"/>
      <c r="AAT13" s="124"/>
      <c r="AAU13" s="124"/>
      <c r="AAV13" s="124"/>
      <c r="AAW13" s="124"/>
      <c r="AAX13" s="124"/>
      <c r="AAY13" s="124"/>
      <c r="AAZ13" s="124"/>
      <c r="ABA13" s="124"/>
      <c r="ABB13" s="124"/>
      <c r="ABC13" s="124"/>
      <c r="ABD13" s="124"/>
      <c r="ABE13" s="124"/>
      <c r="ABF13" s="124"/>
      <c r="ABG13" s="124"/>
      <c r="ABH13" s="124"/>
      <c r="ABI13" s="124"/>
      <c r="ABJ13" s="124"/>
      <c r="ABK13" s="124"/>
      <c r="ABL13" s="124"/>
      <c r="ABM13" s="124"/>
      <c r="ABN13" s="124"/>
      <c r="ABO13" s="124"/>
      <c r="ABP13" s="124"/>
      <c r="ABQ13" s="124"/>
      <c r="ABR13" s="124"/>
      <c r="ABS13" s="124"/>
      <c r="ABT13" s="124"/>
      <c r="ABU13" s="124"/>
      <c r="ABV13" s="124"/>
      <c r="ABW13" s="124"/>
      <c r="ABX13" s="124"/>
      <c r="ABY13" s="124"/>
      <c r="ABZ13" s="124"/>
      <c r="ACA13" s="124"/>
      <c r="ACB13" s="124"/>
      <c r="ACC13" s="124"/>
      <c r="ACD13" s="124"/>
      <c r="ACE13" s="124"/>
      <c r="ACF13" s="124"/>
      <c r="ACG13" s="124"/>
      <c r="ACH13" s="124"/>
      <c r="ACI13" s="124"/>
      <c r="ACJ13" s="124"/>
      <c r="ACK13" s="124"/>
      <c r="ACL13" s="124"/>
      <c r="ACM13" s="124"/>
      <c r="ACN13" s="124"/>
      <c r="ACO13" s="124"/>
      <c r="ACP13" s="124"/>
      <c r="ACQ13" s="124"/>
      <c r="ACR13" s="124"/>
      <c r="ACS13" s="124"/>
      <c r="ACT13" s="124"/>
      <c r="ACU13" s="124"/>
      <c r="ACV13" s="124"/>
      <c r="ACW13" s="124"/>
      <c r="ACX13" s="124"/>
      <c r="ACY13" s="124"/>
      <c r="ACZ13" s="124"/>
      <c r="ADA13" s="124"/>
      <c r="ADB13" s="124"/>
      <c r="ADC13" s="124"/>
      <c r="ADD13" s="124"/>
      <c r="ADE13" s="124"/>
      <c r="ADF13" s="124"/>
      <c r="ADG13" s="124"/>
      <c r="ADH13" s="124"/>
      <c r="ADI13" s="124"/>
      <c r="ADJ13" s="124"/>
      <c r="ADK13" s="124"/>
      <c r="ADL13" s="124"/>
      <c r="ADM13" s="124"/>
      <c r="ADN13" s="124"/>
      <c r="ADO13" s="124"/>
      <c r="ADP13" s="124"/>
      <c r="ADQ13" s="124"/>
      <c r="ADR13" s="124"/>
      <c r="ADS13" s="124"/>
      <c r="ADT13" s="124"/>
      <c r="ADU13" s="124"/>
      <c r="ADV13" s="124"/>
      <c r="ADW13" s="124"/>
      <c r="ADX13" s="124"/>
      <c r="ADY13" s="124"/>
      <c r="ADZ13" s="124"/>
      <c r="AEA13" s="124"/>
      <c r="AEB13" s="124"/>
      <c r="AEC13" s="124"/>
      <c r="AED13" s="124"/>
      <c r="AEE13" s="124"/>
      <c r="AEF13" s="124"/>
      <c r="AEG13" s="124"/>
      <c r="AEH13" s="124"/>
      <c r="AEI13" s="124"/>
      <c r="AEJ13" s="124"/>
      <c r="AEK13" s="124"/>
      <c r="AEL13" s="124"/>
      <c r="AEM13" s="124"/>
      <c r="AEN13" s="124"/>
      <c r="AEO13" s="124"/>
      <c r="AEP13" s="124"/>
      <c r="AEQ13" s="124"/>
      <c r="AER13" s="124"/>
      <c r="AES13" s="124"/>
      <c r="AET13" s="124"/>
      <c r="AEU13" s="124"/>
      <c r="AEV13" s="124"/>
      <c r="AEW13" s="124"/>
      <c r="AEX13" s="124"/>
      <c r="AEY13" s="124"/>
      <c r="AEZ13" s="124"/>
      <c r="AFA13" s="124"/>
      <c r="AFB13" s="124"/>
      <c r="AFC13" s="124"/>
      <c r="AFD13" s="124"/>
      <c r="AFE13" s="124"/>
      <c r="AFF13" s="124"/>
      <c r="AFG13" s="124"/>
      <c r="AFH13" s="124"/>
      <c r="AFI13" s="124"/>
      <c r="AFJ13" s="124"/>
      <c r="AFK13" s="124"/>
      <c r="AFL13" s="124"/>
      <c r="AFM13" s="124"/>
      <c r="AFN13" s="124"/>
      <c r="AFO13" s="124"/>
      <c r="AFP13" s="124"/>
      <c r="AFQ13" s="124"/>
      <c r="AFR13" s="124"/>
      <c r="AFS13" s="124"/>
      <c r="AFT13" s="124"/>
      <c r="AFU13" s="124"/>
      <c r="AFV13" s="124"/>
      <c r="AFW13" s="124"/>
      <c r="AFX13" s="124"/>
      <c r="AFY13" s="124"/>
      <c r="AFZ13" s="124"/>
      <c r="AGA13" s="124"/>
      <c r="AGB13" s="124"/>
      <c r="AGC13" s="124"/>
      <c r="AGD13" s="124"/>
      <c r="AGE13" s="124"/>
      <c r="AGF13" s="124"/>
      <c r="AGG13" s="124"/>
      <c r="AGH13" s="124"/>
      <c r="AGI13" s="124"/>
      <c r="AGJ13" s="124"/>
      <c r="AGK13" s="124"/>
      <c r="AGL13" s="124"/>
      <c r="AGM13" s="124"/>
      <c r="AGN13" s="124"/>
      <c r="AGO13" s="124"/>
      <c r="AGP13" s="124"/>
      <c r="AGQ13" s="124"/>
      <c r="AGR13" s="124"/>
      <c r="AGS13" s="124"/>
      <c r="AGT13" s="124"/>
      <c r="AGU13" s="124"/>
      <c r="AGV13" s="124"/>
      <c r="AGW13" s="124"/>
      <c r="AGX13" s="124"/>
      <c r="AGY13" s="124"/>
      <c r="AGZ13" s="124"/>
      <c r="AHA13" s="124"/>
      <c r="AHB13" s="124"/>
      <c r="AHC13" s="124"/>
      <c r="AHD13" s="124"/>
      <c r="AHE13" s="124"/>
      <c r="AHF13" s="124"/>
      <c r="AHG13" s="124"/>
      <c r="AHH13" s="124"/>
      <c r="AHI13" s="124"/>
      <c r="AHJ13" s="124"/>
      <c r="AHK13" s="124"/>
      <c r="AHL13" s="124"/>
      <c r="AHM13" s="124"/>
      <c r="AHN13" s="124"/>
      <c r="AHO13" s="124"/>
      <c r="AHP13" s="124"/>
      <c r="AHQ13" s="124"/>
      <c r="AHR13" s="124"/>
      <c r="AHS13" s="124"/>
      <c r="AHT13" s="124"/>
      <c r="AHU13" s="124"/>
      <c r="AHV13" s="124"/>
      <c r="AHW13" s="124"/>
      <c r="AHX13" s="124"/>
      <c r="AHY13" s="124"/>
      <c r="AHZ13" s="124"/>
      <c r="AIA13" s="124"/>
      <c r="AIB13" s="124"/>
      <c r="AIC13" s="124"/>
      <c r="AID13" s="124"/>
      <c r="AIE13" s="124"/>
      <c r="AIF13" s="124"/>
      <c r="AIG13" s="124"/>
      <c r="AIH13" s="124"/>
      <c r="AII13" s="124"/>
      <c r="AIJ13" s="124"/>
      <c r="AIK13" s="124"/>
      <c r="AIL13" s="124"/>
      <c r="AIM13" s="124"/>
      <c r="AIN13" s="124"/>
      <c r="AIO13" s="124"/>
      <c r="AIP13" s="124"/>
      <c r="AIQ13" s="124"/>
      <c r="AIR13" s="124"/>
      <c r="AIS13" s="124"/>
    </row>
    <row r="14" spans="1:929" ht="36.6" customHeight="1" x14ac:dyDescent="0.2">
      <c r="A14" s="40"/>
      <c r="B14" s="106">
        <v>2</v>
      </c>
      <c r="C14" s="270" t="s">
        <v>321</v>
      </c>
      <c r="D14" s="271"/>
      <c r="E14" s="153"/>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124"/>
      <c r="NJ14" s="124"/>
      <c r="NK14" s="124"/>
      <c r="NL14" s="124"/>
      <c r="NM14" s="124"/>
      <c r="NN14" s="124"/>
      <c r="NO14" s="124"/>
      <c r="NP14" s="124"/>
      <c r="NQ14" s="124"/>
      <c r="NR14" s="124"/>
      <c r="NS14" s="124"/>
      <c r="NT14" s="124"/>
      <c r="NU14" s="124"/>
      <c r="NV14" s="124"/>
      <c r="NW14" s="124"/>
      <c r="NX14" s="124"/>
      <c r="NY14" s="124"/>
      <c r="NZ14" s="124"/>
      <c r="OA14" s="124"/>
      <c r="OB14" s="124"/>
      <c r="OC14" s="124"/>
      <c r="OD14" s="124"/>
      <c r="OE14" s="124"/>
      <c r="OF14" s="124"/>
      <c r="OG14" s="124"/>
      <c r="OH14" s="124"/>
      <c r="OI14" s="124"/>
      <c r="OJ14" s="124"/>
      <c r="OK14" s="124"/>
      <c r="OL14" s="124"/>
      <c r="OM14" s="124"/>
      <c r="ON14" s="124"/>
      <c r="OO14" s="124"/>
      <c r="OP14" s="124"/>
      <c r="OQ14" s="124"/>
      <c r="OR14" s="124"/>
      <c r="OS14" s="124"/>
      <c r="OT14" s="124"/>
      <c r="OU14" s="124"/>
      <c r="OV14" s="124"/>
      <c r="OW14" s="124"/>
      <c r="OX14" s="124"/>
      <c r="OY14" s="124"/>
      <c r="OZ14" s="124"/>
      <c r="PA14" s="124"/>
      <c r="PB14" s="124"/>
      <c r="PC14" s="124"/>
      <c r="PD14" s="124"/>
      <c r="PE14" s="124"/>
      <c r="PF14" s="124"/>
      <c r="PG14" s="124"/>
      <c r="PH14" s="124"/>
      <c r="PI14" s="124"/>
      <c r="PJ14" s="124"/>
      <c r="PK14" s="124"/>
      <c r="PL14" s="124"/>
      <c r="PM14" s="124"/>
      <c r="PN14" s="124"/>
      <c r="PO14" s="124"/>
      <c r="PP14" s="124"/>
      <c r="PQ14" s="124"/>
      <c r="PR14" s="124"/>
      <c r="PS14" s="124"/>
      <c r="PT14" s="124"/>
      <c r="PU14" s="124"/>
      <c r="PV14" s="124"/>
      <c r="PW14" s="124"/>
      <c r="PX14" s="124"/>
      <c r="PY14" s="124"/>
      <c r="PZ14" s="124"/>
      <c r="QA14" s="124"/>
      <c r="QB14" s="124"/>
      <c r="QC14" s="124"/>
      <c r="QD14" s="124"/>
      <c r="QE14" s="124"/>
      <c r="QF14" s="124"/>
      <c r="QG14" s="124"/>
      <c r="QH14" s="124"/>
      <c r="QI14" s="124"/>
      <c r="QJ14" s="124"/>
      <c r="QK14" s="124"/>
      <c r="QL14" s="124"/>
      <c r="QM14" s="124"/>
      <c r="QN14" s="124"/>
      <c r="QO14" s="124"/>
      <c r="QP14" s="124"/>
      <c r="QQ14" s="124"/>
      <c r="QR14" s="124"/>
      <c r="QS14" s="124"/>
      <c r="QT14" s="124"/>
      <c r="QU14" s="124"/>
      <c r="QV14" s="124"/>
      <c r="QW14" s="124"/>
      <c r="QX14" s="124"/>
      <c r="QY14" s="124"/>
      <c r="QZ14" s="124"/>
      <c r="RA14" s="124"/>
      <c r="RB14" s="124"/>
      <c r="RC14" s="124"/>
      <c r="RD14" s="124"/>
      <c r="RE14" s="124"/>
      <c r="RF14" s="124"/>
      <c r="RG14" s="124"/>
      <c r="RH14" s="124"/>
      <c r="RI14" s="124"/>
      <c r="RJ14" s="124"/>
      <c r="RK14" s="124"/>
      <c r="RL14" s="124"/>
      <c r="RM14" s="124"/>
      <c r="RN14" s="124"/>
      <c r="RO14" s="124"/>
      <c r="RP14" s="124"/>
      <c r="RQ14" s="124"/>
      <c r="RR14" s="124"/>
      <c r="RS14" s="124"/>
      <c r="RT14" s="124"/>
      <c r="RU14" s="124"/>
      <c r="RV14" s="124"/>
      <c r="RW14" s="124"/>
      <c r="RX14" s="124"/>
      <c r="RY14" s="124"/>
      <c r="RZ14" s="124"/>
      <c r="SA14" s="124"/>
      <c r="SB14" s="124"/>
      <c r="SC14" s="124"/>
      <c r="SD14" s="124"/>
      <c r="SE14" s="124"/>
      <c r="SF14" s="124"/>
      <c r="SG14" s="124"/>
      <c r="SH14" s="124"/>
      <c r="SI14" s="124"/>
      <c r="SJ14" s="124"/>
      <c r="SK14" s="124"/>
      <c r="SL14" s="124"/>
      <c r="SM14" s="124"/>
      <c r="SN14" s="124"/>
      <c r="SO14" s="124"/>
      <c r="SP14" s="124"/>
      <c r="SQ14" s="124"/>
      <c r="SR14" s="124"/>
      <c r="SS14" s="124"/>
      <c r="ST14" s="124"/>
      <c r="SU14" s="124"/>
      <c r="SV14" s="124"/>
      <c r="SW14" s="124"/>
      <c r="SX14" s="124"/>
      <c r="SY14" s="124"/>
      <c r="SZ14" s="124"/>
      <c r="TA14" s="124"/>
      <c r="TB14" s="124"/>
      <c r="TC14" s="124"/>
      <c r="TD14" s="124"/>
      <c r="TE14" s="124"/>
      <c r="TF14" s="124"/>
      <c r="TG14" s="124"/>
      <c r="TH14" s="124"/>
      <c r="TI14" s="124"/>
      <c r="TJ14" s="124"/>
      <c r="TK14" s="124"/>
      <c r="TL14" s="124"/>
      <c r="TM14" s="124"/>
      <c r="TN14" s="124"/>
      <c r="TO14" s="124"/>
      <c r="TP14" s="124"/>
      <c r="TQ14" s="124"/>
      <c r="TR14" s="124"/>
      <c r="TS14" s="124"/>
      <c r="TT14" s="124"/>
      <c r="TU14" s="124"/>
      <c r="TV14" s="124"/>
      <c r="TW14" s="124"/>
      <c r="TX14" s="124"/>
      <c r="TY14" s="124"/>
      <c r="TZ14" s="124"/>
      <c r="UA14" s="124"/>
      <c r="UB14" s="124"/>
      <c r="UC14" s="124"/>
      <c r="UD14" s="124"/>
      <c r="UE14" s="124"/>
      <c r="UF14" s="124"/>
      <c r="UG14" s="124"/>
      <c r="UH14" s="124"/>
      <c r="UI14" s="124"/>
      <c r="UJ14" s="124"/>
      <c r="UK14" s="124"/>
      <c r="UL14" s="124"/>
      <c r="UM14" s="124"/>
      <c r="UN14" s="124"/>
      <c r="UO14" s="124"/>
      <c r="UP14" s="124"/>
      <c r="UQ14" s="124"/>
      <c r="UR14" s="124"/>
      <c r="US14" s="124"/>
      <c r="UT14" s="124"/>
      <c r="UU14" s="124"/>
      <c r="UV14" s="124"/>
      <c r="UW14" s="124"/>
      <c r="UX14" s="124"/>
      <c r="UY14" s="124"/>
      <c r="UZ14" s="124"/>
      <c r="VA14" s="124"/>
      <c r="VB14" s="124"/>
      <c r="VC14" s="124"/>
      <c r="VD14" s="124"/>
      <c r="VE14" s="124"/>
      <c r="VF14" s="124"/>
      <c r="VG14" s="124"/>
      <c r="VH14" s="124"/>
      <c r="VI14" s="124"/>
      <c r="VJ14" s="124"/>
      <c r="VK14" s="124"/>
      <c r="VL14" s="124"/>
      <c r="VM14" s="124"/>
      <c r="VN14" s="124"/>
      <c r="VO14" s="124"/>
      <c r="VP14" s="124"/>
      <c r="VQ14" s="124"/>
      <c r="VR14" s="124"/>
      <c r="VS14" s="124"/>
      <c r="VT14" s="124"/>
      <c r="VU14" s="124"/>
      <c r="VV14" s="124"/>
      <c r="VW14" s="124"/>
      <c r="VX14" s="124"/>
      <c r="VY14" s="124"/>
      <c r="VZ14" s="124"/>
      <c r="WA14" s="124"/>
      <c r="WB14" s="124"/>
      <c r="WC14" s="124"/>
      <c r="WD14" s="124"/>
      <c r="WE14" s="124"/>
      <c r="WF14" s="124"/>
      <c r="WG14" s="124"/>
      <c r="WH14" s="124"/>
      <c r="WI14" s="124"/>
      <c r="WJ14" s="124"/>
      <c r="WK14" s="124"/>
      <c r="WL14" s="124"/>
      <c r="WM14" s="124"/>
      <c r="WN14" s="124"/>
      <c r="WO14" s="124"/>
      <c r="WP14" s="124"/>
      <c r="WQ14" s="124"/>
      <c r="WR14" s="124"/>
      <c r="WS14" s="124"/>
      <c r="WT14" s="124"/>
      <c r="WU14" s="124"/>
      <c r="WV14" s="124"/>
      <c r="WW14" s="124"/>
      <c r="WX14" s="124"/>
      <c r="WY14" s="124"/>
      <c r="WZ14" s="124"/>
      <c r="XA14" s="124"/>
      <c r="XB14" s="124"/>
      <c r="XC14" s="124"/>
      <c r="XD14" s="124"/>
      <c r="XE14" s="124"/>
      <c r="XF14" s="124"/>
      <c r="XG14" s="124"/>
      <c r="XH14" s="124"/>
      <c r="XI14" s="124"/>
      <c r="XJ14" s="124"/>
      <c r="XK14" s="124"/>
      <c r="XL14" s="124"/>
      <c r="XM14" s="124"/>
      <c r="XN14" s="124"/>
      <c r="XO14" s="124"/>
      <c r="XP14" s="124"/>
      <c r="XQ14" s="124"/>
      <c r="XR14" s="124"/>
      <c r="XS14" s="124"/>
      <c r="XT14" s="124"/>
      <c r="XU14" s="124"/>
      <c r="XV14" s="124"/>
      <c r="XW14" s="124"/>
      <c r="XX14" s="124"/>
      <c r="XY14" s="124"/>
      <c r="XZ14" s="124"/>
      <c r="YA14" s="124"/>
      <c r="YB14" s="124"/>
      <c r="YC14" s="124"/>
      <c r="YD14" s="124"/>
      <c r="YE14" s="124"/>
      <c r="YF14" s="124"/>
      <c r="YG14" s="124"/>
      <c r="YH14" s="124"/>
      <c r="YI14" s="124"/>
      <c r="YJ14" s="124"/>
      <c r="YK14" s="124"/>
      <c r="YL14" s="124"/>
      <c r="YM14" s="124"/>
      <c r="YN14" s="124"/>
      <c r="YO14" s="124"/>
      <c r="YP14" s="124"/>
      <c r="YQ14" s="124"/>
      <c r="YR14" s="124"/>
      <c r="YS14" s="124"/>
      <c r="YT14" s="124"/>
      <c r="YU14" s="124"/>
      <c r="YV14" s="124"/>
      <c r="YW14" s="124"/>
      <c r="YX14" s="124"/>
      <c r="YY14" s="124"/>
      <c r="YZ14" s="124"/>
      <c r="ZA14" s="124"/>
      <c r="ZB14" s="124"/>
      <c r="ZC14" s="124"/>
      <c r="ZD14" s="124"/>
      <c r="ZE14" s="124"/>
      <c r="ZF14" s="124"/>
      <c r="ZG14" s="124"/>
      <c r="ZH14" s="124"/>
      <c r="ZI14" s="124"/>
      <c r="ZJ14" s="124"/>
      <c r="ZK14" s="124"/>
      <c r="ZL14" s="124"/>
      <c r="ZM14" s="124"/>
      <c r="ZN14" s="124"/>
      <c r="ZO14" s="124"/>
      <c r="ZP14" s="124"/>
      <c r="ZQ14" s="124"/>
      <c r="ZR14" s="124"/>
      <c r="ZS14" s="124"/>
      <c r="ZT14" s="124"/>
      <c r="ZU14" s="124"/>
      <c r="ZV14" s="124"/>
      <c r="ZW14" s="124"/>
      <c r="ZX14" s="124"/>
      <c r="ZY14" s="124"/>
      <c r="ZZ14" s="124"/>
      <c r="AAA14" s="124"/>
      <c r="AAB14" s="124"/>
      <c r="AAC14" s="124"/>
      <c r="AAD14" s="124"/>
      <c r="AAE14" s="124"/>
      <c r="AAF14" s="124"/>
      <c r="AAG14" s="124"/>
      <c r="AAH14" s="124"/>
      <c r="AAI14" s="124"/>
      <c r="AAJ14" s="124"/>
      <c r="AAK14" s="124"/>
      <c r="AAL14" s="124"/>
      <c r="AAM14" s="124"/>
      <c r="AAN14" s="124"/>
      <c r="AAO14" s="124"/>
      <c r="AAP14" s="124"/>
      <c r="AAQ14" s="124"/>
      <c r="AAR14" s="124"/>
      <c r="AAS14" s="124"/>
      <c r="AAT14" s="124"/>
      <c r="AAU14" s="124"/>
      <c r="AAV14" s="124"/>
      <c r="AAW14" s="124"/>
      <c r="AAX14" s="124"/>
      <c r="AAY14" s="124"/>
      <c r="AAZ14" s="124"/>
      <c r="ABA14" s="124"/>
      <c r="ABB14" s="124"/>
      <c r="ABC14" s="124"/>
      <c r="ABD14" s="124"/>
      <c r="ABE14" s="124"/>
      <c r="ABF14" s="124"/>
      <c r="ABG14" s="124"/>
      <c r="ABH14" s="124"/>
      <c r="ABI14" s="124"/>
      <c r="ABJ14" s="124"/>
      <c r="ABK14" s="124"/>
      <c r="ABL14" s="124"/>
      <c r="ABM14" s="124"/>
      <c r="ABN14" s="124"/>
      <c r="ABO14" s="124"/>
      <c r="ABP14" s="124"/>
      <c r="ABQ14" s="124"/>
      <c r="ABR14" s="124"/>
      <c r="ABS14" s="124"/>
      <c r="ABT14" s="124"/>
      <c r="ABU14" s="124"/>
      <c r="ABV14" s="124"/>
      <c r="ABW14" s="124"/>
      <c r="ABX14" s="124"/>
      <c r="ABY14" s="124"/>
      <c r="ABZ14" s="124"/>
      <c r="ACA14" s="124"/>
      <c r="ACB14" s="124"/>
      <c r="ACC14" s="124"/>
      <c r="ACD14" s="124"/>
      <c r="ACE14" s="124"/>
      <c r="ACF14" s="124"/>
      <c r="ACG14" s="124"/>
      <c r="ACH14" s="124"/>
      <c r="ACI14" s="124"/>
      <c r="ACJ14" s="124"/>
      <c r="ACK14" s="124"/>
      <c r="ACL14" s="124"/>
      <c r="ACM14" s="124"/>
      <c r="ACN14" s="124"/>
      <c r="ACO14" s="124"/>
      <c r="ACP14" s="124"/>
      <c r="ACQ14" s="124"/>
      <c r="ACR14" s="124"/>
      <c r="ACS14" s="124"/>
      <c r="ACT14" s="124"/>
      <c r="ACU14" s="124"/>
      <c r="ACV14" s="124"/>
      <c r="ACW14" s="124"/>
      <c r="ACX14" s="124"/>
      <c r="ACY14" s="124"/>
      <c r="ACZ14" s="124"/>
      <c r="ADA14" s="124"/>
      <c r="ADB14" s="124"/>
      <c r="ADC14" s="124"/>
      <c r="ADD14" s="124"/>
      <c r="ADE14" s="124"/>
      <c r="ADF14" s="124"/>
      <c r="ADG14" s="124"/>
      <c r="ADH14" s="124"/>
      <c r="ADI14" s="124"/>
      <c r="ADJ14" s="124"/>
      <c r="ADK14" s="124"/>
      <c r="ADL14" s="124"/>
      <c r="ADM14" s="124"/>
      <c r="ADN14" s="124"/>
      <c r="ADO14" s="124"/>
      <c r="ADP14" s="124"/>
      <c r="ADQ14" s="124"/>
      <c r="ADR14" s="124"/>
      <c r="ADS14" s="124"/>
      <c r="ADT14" s="124"/>
      <c r="ADU14" s="124"/>
      <c r="ADV14" s="124"/>
      <c r="ADW14" s="124"/>
      <c r="ADX14" s="124"/>
      <c r="ADY14" s="124"/>
      <c r="ADZ14" s="124"/>
      <c r="AEA14" s="124"/>
      <c r="AEB14" s="124"/>
      <c r="AEC14" s="124"/>
      <c r="AED14" s="124"/>
      <c r="AEE14" s="124"/>
      <c r="AEF14" s="124"/>
      <c r="AEG14" s="124"/>
      <c r="AEH14" s="124"/>
      <c r="AEI14" s="124"/>
      <c r="AEJ14" s="124"/>
      <c r="AEK14" s="124"/>
      <c r="AEL14" s="124"/>
      <c r="AEM14" s="124"/>
      <c r="AEN14" s="124"/>
      <c r="AEO14" s="124"/>
      <c r="AEP14" s="124"/>
      <c r="AEQ14" s="124"/>
      <c r="AER14" s="124"/>
      <c r="AES14" s="124"/>
      <c r="AET14" s="124"/>
      <c r="AEU14" s="124"/>
      <c r="AEV14" s="124"/>
      <c r="AEW14" s="124"/>
      <c r="AEX14" s="124"/>
      <c r="AEY14" s="124"/>
      <c r="AEZ14" s="124"/>
      <c r="AFA14" s="124"/>
      <c r="AFB14" s="124"/>
      <c r="AFC14" s="124"/>
      <c r="AFD14" s="124"/>
      <c r="AFE14" s="124"/>
      <c r="AFF14" s="124"/>
      <c r="AFG14" s="124"/>
      <c r="AFH14" s="124"/>
      <c r="AFI14" s="124"/>
      <c r="AFJ14" s="124"/>
      <c r="AFK14" s="124"/>
      <c r="AFL14" s="124"/>
      <c r="AFM14" s="124"/>
      <c r="AFN14" s="124"/>
      <c r="AFO14" s="124"/>
      <c r="AFP14" s="124"/>
      <c r="AFQ14" s="124"/>
      <c r="AFR14" s="124"/>
      <c r="AFS14" s="124"/>
      <c r="AFT14" s="124"/>
      <c r="AFU14" s="124"/>
      <c r="AFV14" s="124"/>
      <c r="AFW14" s="124"/>
      <c r="AFX14" s="124"/>
      <c r="AFY14" s="124"/>
      <c r="AFZ14" s="124"/>
      <c r="AGA14" s="124"/>
      <c r="AGB14" s="124"/>
      <c r="AGC14" s="124"/>
      <c r="AGD14" s="124"/>
      <c r="AGE14" s="124"/>
      <c r="AGF14" s="124"/>
      <c r="AGG14" s="124"/>
      <c r="AGH14" s="124"/>
      <c r="AGI14" s="124"/>
      <c r="AGJ14" s="124"/>
      <c r="AGK14" s="124"/>
      <c r="AGL14" s="124"/>
      <c r="AGM14" s="124"/>
      <c r="AGN14" s="124"/>
      <c r="AGO14" s="124"/>
      <c r="AGP14" s="124"/>
      <c r="AGQ14" s="124"/>
      <c r="AGR14" s="124"/>
      <c r="AGS14" s="124"/>
      <c r="AGT14" s="124"/>
      <c r="AGU14" s="124"/>
      <c r="AGV14" s="124"/>
      <c r="AGW14" s="124"/>
      <c r="AGX14" s="124"/>
      <c r="AGY14" s="124"/>
      <c r="AGZ14" s="124"/>
      <c r="AHA14" s="124"/>
      <c r="AHB14" s="124"/>
      <c r="AHC14" s="124"/>
      <c r="AHD14" s="124"/>
      <c r="AHE14" s="124"/>
      <c r="AHF14" s="124"/>
      <c r="AHG14" s="124"/>
      <c r="AHH14" s="124"/>
      <c r="AHI14" s="124"/>
      <c r="AHJ14" s="124"/>
      <c r="AHK14" s="124"/>
      <c r="AHL14" s="124"/>
      <c r="AHM14" s="124"/>
      <c r="AHN14" s="124"/>
      <c r="AHO14" s="124"/>
      <c r="AHP14" s="124"/>
      <c r="AHQ14" s="124"/>
      <c r="AHR14" s="124"/>
      <c r="AHS14" s="124"/>
      <c r="AHT14" s="124"/>
      <c r="AHU14" s="124"/>
      <c r="AHV14" s="124"/>
      <c r="AHW14" s="124"/>
      <c r="AHX14" s="124"/>
      <c r="AHY14" s="124"/>
      <c r="AHZ14" s="124"/>
      <c r="AIA14" s="124"/>
      <c r="AIB14" s="124"/>
      <c r="AIC14" s="124"/>
      <c r="AID14" s="124"/>
      <c r="AIE14" s="124"/>
      <c r="AIF14" s="124"/>
      <c r="AIG14" s="124"/>
      <c r="AIH14" s="124"/>
      <c r="AII14" s="124"/>
      <c r="AIJ14" s="124"/>
      <c r="AIK14" s="124"/>
      <c r="AIL14" s="124"/>
      <c r="AIM14" s="124"/>
      <c r="AIN14" s="124"/>
      <c r="AIO14" s="124"/>
      <c r="AIP14" s="124"/>
      <c r="AIQ14" s="124"/>
      <c r="AIR14" s="124"/>
      <c r="AIS14" s="124"/>
    </row>
    <row r="15" spans="1:929" ht="13.7" customHeight="1" x14ac:dyDescent="0.2">
      <c r="A15" s="40"/>
      <c r="B15" s="123"/>
      <c r="C15" s="123"/>
      <c r="D15" s="123"/>
      <c r="E15" s="153"/>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c r="IW15" s="124"/>
      <c r="IX15" s="124"/>
      <c r="IY15" s="124"/>
      <c r="IZ15" s="124"/>
      <c r="JA15" s="124"/>
      <c r="JB15" s="124"/>
      <c r="JC15" s="124"/>
      <c r="JD15" s="124"/>
      <c r="JE15" s="124"/>
      <c r="JF15" s="124"/>
      <c r="JG15" s="124"/>
      <c r="JH15" s="124"/>
      <c r="JI15" s="124"/>
      <c r="JJ15" s="124"/>
      <c r="JK15" s="124"/>
      <c r="JL15" s="124"/>
      <c r="JM15" s="124"/>
      <c r="JN15" s="124"/>
      <c r="JO15" s="124"/>
      <c r="JP15" s="124"/>
      <c r="JQ15" s="124"/>
      <c r="JR15" s="124"/>
      <c r="JS15" s="124"/>
      <c r="JT15" s="124"/>
      <c r="JU15" s="124"/>
      <c r="JV15" s="124"/>
      <c r="JW15" s="124"/>
      <c r="JX15" s="124"/>
      <c r="JY15" s="124"/>
      <c r="JZ15" s="124"/>
      <c r="KA15" s="124"/>
      <c r="KB15" s="124"/>
      <c r="KC15" s="124"/>
      <c r="KD15" s="124"/>
      <c r="KE15" s="124"/>
      <c r="KF15" s="124"/>
      <c r="KG15" s="124"/>
      <c r="KH15" s="124"/>
      <c r="KI15" s="124"/>
      <c r="KJ15" s="124"/>
      <c r="KK15" s="124"/>
      <c r="KL15" s="124"/>
      <c r="KM15" s="124"/>
      <c r="KN15" s="124"/>
      <c r="KO15" s="124"/>
      <c r="KP15" s="124"/>
      <c r="KQ15" s="124"/>
      <c r="KR15" s="124"/>
      <c r="KS15" s="124"/>
      <c r="KT15" s="124"/>
      <c r="KU15" s="124"/>
      <c r="KV15" s="124"/>
      <c r="KW15" s="124"/>
      <c r="KX15" s="124"/>
      <c r="KY15" s="124"/>
      <c r="KZ15" s="124"/>
      <c r="LA15" s="124"/>
      <c r="LB15" s="124"/>
      <c r="LC15" s="124"/>
      <c r="LD15" s="124"/>
      <c r="LE15" s="124"/>
      <c r="LF15" s="124"/>
      <c r="LG15" s="124"/>
      <c r="LH15" s="124"/>
      <c r="LI15" s="124"/>
      <c r="LJ15" s="124"/>
      <c r="LK15" s="124"/>
      <c r="LL15" s="124"/>
      <c r="LM15" s="124"/>
      <c r="LN15" s="124"/>
      <c r="LO15" s="124"/>
      <c r="LP15" s="124"/>
      <c r="LQ15" s="124"/>
      <c r="LR15" s="124"/>
      <c r="LS15" s="124"/>
      <c r="LT15" s="124"/>
      <c r="LU15" s="124"/>
      <c r="LV15" s="124"/>
      <c r="LW15" s="124"/>
      <c r="LX15" s="124"/>
      <c r="LY15" s="124"/>
      <c r="LZ15" s="124"/>
      <c r="MA15" s="124"/>
      <c r="MB15" s="124"/>
      <c r="MC15" s="124"/>
      <c r="MD15" s="124"/>
      <c r="ME15" s="124"/>
      <c r="MF15" s="124"/>
      <c r="MG15" s="124"/>
      <c r="MH15" s="124"/>
      <c r="MI15" s="124"/>
      <c r="MJ15" s="124"/>
      <c r="MK15" s="124"/>
      <c r="ML15" s="124"/>
      <c r="MM15" s="124"/>
      <c r="MN15" s="124"/>
      <c r="MO15" s="124"/>
      <c r="MP15" s="124"/>
      <c r="MQ15" s="124"/>
      <c r="MR15" s="124"/>
      <c r="MS15" s="124"/>
      <c r="MT15" s="124"/>
      <c r="MU15" s="124"/>
      <c r="MV15" s="124"/>
      <c r="MW15" s="124"/>
      <c r="MX15" s="124"/>
      <c r="MY15" s="124"/>
      <c r="MZ15" s="124"/>
      <c r="NA15" s="124"/>
      <c r="NB15" s="124"/>
      <c r="NC15" s="124"/>
      <c r="ND15" s="124"/>
      <c r="NE15" s="124"/>
      <c r="NF15" s="124"/>
      <c r="NG15" s="124"/>
      <c r="NH15" s="124"/>
      <c r="NI15" s="124"/>
      <c r="NJ15" s="124"/>
      <c r="NK15" s="124"/>
      <c r="NL15" s="124"/>
      <c r="NM15" s="124"/>
      <c r="NN15" s="124"/>
      <c r="NO15" s="124"/>
      <c r="NP15" s="124"/>
      <c r="NQ15" s="124"/>
      <c r="NR15" s="124"/>
      <c r="NS15" s="124"/>
      <c r="NT15" s="124"/>
      <c r="NU15" s="124"/>
      <c r="NV15" s="124"/>
      <c r="NW15" s="124"/>
      <c r="NX15" s="124"/>
      <c r="NY15" s="124"/>
      <c r="NZ15" s="124"/>
      <c r="OA15" s="124"/>
      <c r="OB15" s="124"/>
      <c r="OC15" s="124"/>
      <c r="OD15" s="124"/>
      <c r="OE15" s="124"/>
      <c r="OF15" s="124"/>
      <c r="OG15" s="124"/>
      <c r="OH15" s="124"/>
      <c r="OI15" s="124"/>
      <c r="OJ15" s="124"/>
      <c r="OK15" s="124"/>
      <c r="OL15" s="124"/>
      <c r="OM15" s="124"/>
      <c r="ON15" s="124"/>
      <c r="OO15" s="124"/>
      <c r="OP15" s="124"/>
      <c r="OQ15" s="124"/>
      <c r="OR15" s="124"/>
      <c r="OS15" s="124"/>
      <c r="OT15" s="124"/>
      <c r="OU15" s="124"/>
      <c r="OV15" s="124"/>
      <c r="OW15" s="124"/>
      <c r="OX15" s="124"/>
      <c r="OY15" s="124"/>
      <c r="OZ15" s="124"/>
      <c r="PA15" s="124"/>
      <c r="PB15" s="124"/>
      <c r="PC15" s="124"/>
      <c r="PD15" s="124"/>
      <c r="PE15" s="124"/>
      <c r="PF15" s="124"/>
      <c r="PG15" s="124"/>
      <c r="PH15" s="124"/>
      <c r="PI15" s="124"/>
      <c r="PJ15" s="124"/>
      <c r="PK15" s="124"/>
      <c r="PL15" s="124"/>
      <c r="PM15" s="124"/>
      <c r="PN15" s="124"/>
      <c r="PO15" s="124"/>
      <c r="PP15" s="124"/>
      <c r="PQ15" s="124"/>
      <c r="PR15" s="124"/>
      <c r="PS15" s="124"/>
      <c r="PT15" s="124"/>
      <c r="PU15" s="124"/>
      <c r="PV15" s="124"/>
      <c r="PW15" s="124"/>
      <c r="PX15" s="124"/>
      <c r="PY15" s="124"/>
      <c r="PZ15" s="124"/>
      <c r="QA15" s="124"/>
      <c r="QB15" s="124"/>
      <c r="QC15" s="124"/>
      <c r="QD15" s="124"/>
      <c r="QE15" s="124"/>
      <c r="QF15" s="124"/>
      <c r="QG15" s="124"/>
      <c r="QH15" s="124"/>
      <c r="QI15" s="124"/>
      <c r="QJ15" s="124"/>
      <c r="QK15" s="124"/>
      <c r="QL15" s="124"/>
      <c r="QM15" s="124"/>
      <c r="QN15" s="124"/>
      <c r="QO15" s="124"/>
      <c r="QP15" s="124"/>
      <c r="QQ15" s="124"/>
      <c r="QR15" s="124"/>
      <c r="QS15" s="124"/>
      <c r="QT15" s="124"/>
      <c r="QU15" s="124"/>
      <c r="QV15" s="124"/>
      <c r="QW15" s="124"/>
      <c r="QX15" s="124"/>
      <c r="QY15" s="124"/>
      <c r="QZ15" s="124"/>
      <c r="RA15" s="124"/>
      <c r="RB15" s="124"/>
      <c r="RC15" s="124"/>
      <c r="RD15" s="124"/>
      <c r="RE15" s="124"/>
      <c r="RF15" s="124"/>
      <c r="RG15" s="124"/>
      <c r="RH15" s="124"/>
      <c r="RI15" s="124"/>
      <c r="RJ15" s="124"/>
      <c r="RK15" s="124"/>
      <c r="RL15" s="124"/>
      <c r="RM15" s="124"/>
      <c r="RN15" s="124"/>
      <c r="RO15" s="124"/>
      <c r="RP15" s="124"/>
      <c r="RQ15" s="124"/>
      <c r="RR15" s="124"/>
      <c r="RS15" s="124"/>
      <c r="RT15" s="124"/>
      <c r="RU15" s="124"/>
      <c r="RV15" s="124"/>
      <c r="RW15" s="124"/>
      <c r="RX15" s="124"/>
      <c r="RY15" s="124"/>
      <c r="RZ15" s="124"/>
      <c r="SA15" s="124"/>
      <c r="SB15" s="124"/>
      <c r="SC15" s="124"/>
      <c r="SD15" s="124"/>
      <c r="SE15" s="124"/>
      <c r="SF15" s="124"/>
      <c r="SG15" s="124"/>
      <c r="SH15" s="124"/>
      <c r="SI15" s="124"/>
      <c r="SJ15" s="124"/>
      <c r="SK15" s="124"/>
      <c r="SL15" s="124"/>
      <c r="SM15" s="124"/>
      <c r="SN15" s="124"/>
      <c r="SO15" s="124"/>
      <c r="SP15" s="124"/>
      <c r="SQ15" s="124"/>
      <c r="SR15" s="124"/>
      <c r="SS15" s="124"/>
      <c r="ST15" s="124"/>
      <c r="SU15" s="124"/>
      <c r="SV15" s="124"/>
      <c r="SW15" s="124"/>
      <c r="SX15" s="124"/>
      <c r="SY15" s="124"/>
      <c r="SZ15" s="124"/>
      <c r="TA15" s="124"/>
      <c r="TB15" s="124"/>
      <c r="TC15" s="124"/>
      <c r="TD15" s="124"/>
      <c r="TE15" s="124"/>
      <c r="TF15" s="124"/>
      <c r="TG15" s="124"/>
      <c r="TH15" s="124"/>
      <c r="TI15" s="124"/>
      <c r="TJ15" s="124"/>
      <c r="TK15" s="124"/>
      <c r="TL15" s="124"/>
      <c r="TM15" s="124"/>
      <c r="TN15" s="124"/>
      <c r="TO15" s="124"/>
      <c r="TP15" s="124"/>
      <c r="TQ15" s="124"/>
      <c r="TR15" s="124"/>
      <c r="TS15" s="124"/>
      <c r="TT15" s="124"/>
      <c r="TU15" s="124"/>
      <c r="TV15" s="124"/>
      <c r="TW15" s="124"/>
      <c r="TX15" s="124"/>
      <c r="TY15" s="124"/>
      <c r="TZ15" s="124"/>
      <c r="UA15" s="124"/>
      <c r="UB15" s="124"/>
      <c r="UC15" s="124"/>
      <c r="UD15" s="124"/>
      <c r="UE15" s="124"/>
      <c r="UF15" s="124"/>
      <c r="UG15" s="124"/>
      <c r="UH15" s="124"/>
      <c r="UI15" s="124"/>
      <c r="UJ15" s="124"/>
      <c r="UK15" s="124"/>
      <c r="UL15" s="124"/>
      <c r="UM15" s="124"/>
      <c r="UN15" s="124"/>
      <c r="UO15" s="124"/>
      <c r="UP15" s="124"/>
      <c r="UQ15" s="124"/>
      <c r="UR15" s="124"/>
      <c r="US15" s="124"/>
      <c r="UT15" s="124"/>
      <c r="UU15" s="124"/>
      <c r="UV15" s="124"/>
      <c r="UW15" s="124"/>
      <c r="UX15" s="124"/>
      <c r="UY15" s="124"/>
      <c r="UZ15" s="124"/>
      <c r="VA15" s="124"/>
      <c r="VB15" s="124"/>
      <c r="VC15" s="124"/>
      <c r="VD15" s="124"/>
      <c r="VE15" s="124"/>
      <c r="VF15" s="124"/>
      <c r="VG15" s="124"/>
      <c r="VH15" s="124"/>
      <c r="VI15" s="124"/>
      <c r="VJ15" s="124"/>
      <c r="VK15" s="124"/>
      <c r="VL15" s="124"/>
      <c r="VM15" s="124"/>
      <c r="VN15" s="124"/>
      <c r="VO15" s="124"/>
      <c r="VP15" s="124"/>
      <c r="VQ15" s="124"/>
      <c r="VR15" s="124"/>
      <c r="VS15" s="124"/>
      <c r="VT15" s="124"/>
      <c r="VU15" s="124"/>
      <c r="VV15" s="124"/>
      <c r="VW15" s="124"/>
      <c r="VX15" s="124"/>
      <c r="VY15" s="124"/>
      <c r="VZ15" s="124"/>
      <c r="WA15" s="124"/>
      <c r="WB15" s="124"/>
      <c r="WC15" s="124"/>
      <c r="WD15" s="124"/>
      <c r="WE15" s="124"/>
      <c r="WF15" s="124"/>
      <c r="WG15" s="124"/>
      <c r="WH15" s="124"/>
      <c r="WI15" s="124"/>
      <c r="WJ15" s="124"/>
      <c r="WK15" s="124"/>
      <c r="WL15" s="124"/>
      <c r="WM15" s="124"/>
      <c r="WN15" s="124"/>
      <c r="WO15" s="124"/>
      <c r="WP15" s="124"/>
      <c r="WQ15" s="124"/>
      <c r="WR15" s="124"/>
      <c r="WS15" s="124"/>
      <c r="WT15" s="124"/>
      <c r="WU15" s="124"/>
      <c r="WV15" s="124"/>
      <c r="WW15" s="124"/>
      <c r="WX15" s="124"/>
      <c r="WY15" s="124"/>
      <c r="WZ15" s="124"/>
      <c r="XA15" s="124"/>
      <c r="XB15" s="124"/>
      <c r="XC15" s="124"/>
      <c r="XD15" s="124"/>
      <c r="XE15" s="124"/>
      <c r="XF15" s="124"/>
      <c r="XG15" s="124"/>
      <c r="XH15" s="124"/>
      <c r="XI15" s="124"/>
      <c r="XJ15" s="124"/>
      <c r="XK15" s="124"/>
      <c r="XL15" s="124"/>
      <c r="XM15" s="124"/>
      <c r="XN15" s="124"/>
      <c r="XO15" s="124"/>
      <c r="XP15" s="124"/>
      <c r="XQ15" s="124"/>
      <c r="XR15" s="124"/>
      <c r="XS15" s="124"/>
      <c r="XT15" s="124"/>
      <c r="XU15" s="124"/>
      <c r="XV15" s="124"/>
      <c r="XW15" s="124"/>
      <c r="XX15" s="124"/>
      <c r="XY15" s="124"/>
      <c r="XZ15" s="124"/>
      <c r="YA15" s="124"/>
      <c r="YB15" s="124"/>
      <c r="YC15" s="124"/>
      <c r="YD15" s="124"/>
      <c r="YE15" s="124"/>
      <c r="YF15" s="124"/>
      <c r="YG15" s="124"/>
      <c r="YH15" s="124"/>
      <c r="YI15" s="124"/>
      <c r="YJ15" s="124"/>
      <c r="YK15" s="124"/>
      <c r="YL15" s="124"/>
      <c r="YM15" s="124"/>
      <c r="YN15" s="124"/>
      <c r="YO15" s="124"/>
      <c r="YP15" s="124"/>
      <c r="YQ15" s="124"/>
      <c r="YR15" s="124"/>
      <c r="YS15" s="124"/>
      <c r="YT15" s="124"/>
      <c r="YU15" s="124"/>
      <c r="YV15" s="124"/>
      <c r="YW15" s="124"/>
      <c r="YX15" s="124"/>
      <c r="YY15" s="124"/>
      <c r="YZ15" s="124"/>
      <c r="ZA15" s="124"/>
      <c r="ZB15" s="124"/>
      <c r="ZC15" s="124"/>
      <c r="ZD15" s="124"/>
      <c r="ZE15" s="124"/>
      <c r="ZF15" s="124"/>
      <c r="ZG15" s="124"/>
      <c r="ZH15" s="124"/>
      <c r="ZI15" s="124"/>
      <c r="ZJ15" s="124"/>
      <c r="ZK15" s="124"/>
      <c r="ZL15" s="124"/>
      <c r="ZM15" s="124"/>
      <c r="ZN15" s="124"/>
      <c r="ZO15" s="124"/>
      <c r="ZP15" s="124"/>
      <c r="ZQ15" s="124"/>
      <c r="ZR15" s="124"/>
      <c r="ZS15" s="124"/>
      <c r="ZT15" s="124"/>
      <c r="ZU15" s="124"/>
      <c r="ZV15" s="124"/>
      <c r="ZW15" s="124"/>
      <c r="ZX15" s="124"/>
      <c r="ZY15" s="124"/>
      <c r="ZZ15" s="124"/>
      <c r="AAA15" s="124"/>
      <c r="AAB15" s="124"/>
      <c r="AAC15" s="124"/>
      <c r="AAD15" s="124"/>
      <c r="AAE15" s="124"/>
      <c r="AAF15" s="124"/>
      <c r="AAG15" s="124"/>
      <c r="AAH15" s="124"/>
      <c r="AAI15" s="124"/>
      <c r="AAJ15" s="124"/>
      <c r="AAK15" s="124"/>
      <c r="AAL15" s="124"/>
      <c r="AAM15" s="124"/>
      <c r="AAN15" s="124"/>
      <c r="AAO15" s="124"/>
      <c r="AAP15" s="124"/>
      <c r="AAQ15" s="124"/>
      <c r="AAR15" s="124"/>
      <c r="AAS15" s="124"/>
      <c r="AAT15" s="124"/>
      <c r="AAU15" s="124"/>
      <c r="AAV15" s="124"/>
      <c r="AAW15" s="124"/>
      <c r="AAX15" s="124"/>
      <c r="AAY15" s="124"/>
      <c r="AAZ15" s="124"/>
      <c r="ABA15" s="124"/>
      <c r="ABB15" s="124"/>
      <c r="ABC15" s="124"/>
      <c r="ABD15" s="124"/>
      <c r="ABE15" s="124"/>
      <c r="ABF15" s="124"/>
      <c r="ABG15" s="124"/>
      <c r="ABH15" s="124"/>
      <c r="ABI15" s="124"/>
      <c r="ABJ15" s="124"/>
      <c r="ABK15" s="124"/>
      <c r="ABL15" s="124"/>
      <c r="ABM15" s="124"/>
      <c r="ABN15" s="124"/>
      <c r="ABO15" s="124"/>
      <c r="ABP15" s="124"/>
      <c r="ABQ15" s="124"/>
      <c r="ABR15" s="124"/>
      <c r="ABS15" s="124"/>
      <c r="ABT15" s="124"/>
      <c r="ABU15" s="124"/>
      <c r="ABV15" s="124"/>
      <c r="ABW15" s="124"/>
      <c r="ABX15" s="124"/>
      <c r="ABY15" s="124"/>
      <c r="ABZ15" s="124"/>
      <c r="ACA15" s="124"/>
      <c r="ACB15" s="124"/>
      <c r="ACC15" s="124"/>
      <c r="ACD15" s="124"/>
      <c r="ACE15" s="124"/>
      <c r="ACF15" s="124"/>
      <c r="ACG15" s="124"/>
      <c r="ACH15" s="124"/>
      <c r="ACI15" s="124"/>
      <c r="ACJ15" s="124"/>
      <c r="ACK15" s="124"/>
      <c r="ACL15" s="124"/>
      <c r="ACM15" s="124"/>
      <c r="ACN15" s="124"/>
      <c r="ACO15" s="124"/>
      <c r="ACP15" s="124"/>
      <c r="ACQ15" s="124"/>
      <c r="ACR15" s="124"/>
      <c r="ACS15" s="124"/>
      <c r="ACT15" s="124"/>
      <c r="ACU15" s="124"/>
      <c r="ACV15" s="124"/>
      <c r="ACW15" s="124"/>
      <c r="ACX15" s="124"/>
      <c r="ACY15" s="124"/>
      <c r="ACZ15" s="124"/>
      <c r="ADA15" s="124"/>
      <c r="ADB15" s="124"/>
      <c r="ADC15" s="124"/>
      <c r="ADD15" s="124"/>
      <c r="ADE15" s="124"/>
      <c r="ADF15" s="124"/>
      <c r="ADG15" s="124"/>
      <c r="ADH15" s="124"/>
      <c r="ADI15" s="124"/>
      <c r="ADJ15" s="124"/>
      <c r="ADK15" s="124"/>
      <c r="ADL15" s="124"/>
      <c r="ADM15" s="124"/>
      <c r="ADN15" s="124"/>
      <c r="ADO15" s="124"/>
      <c r="ADP15" s="124"/>
      <c r="ADQ15" s="124"/>
      <c r="ADR15" s="124"/>
      <c r="ADS15" s="124"/>
      <c r="ADT15" s="124"/>
      <c r="ADU15" s="124"/>
      <c r="ADV15" s="124"/>
      <c r="ADW15" s="124"/>
      <c r="ADX15" s="124"/>
      <c r="ADY15" s="124"/>
      <c r="ADZ15" s="124"/>
      <c r="AEA15" s="124"/>
      <c r="AEB15" s="124"/>
      <c r="AEC15" s="124"/>
      <c r="AED15" s="124"/>
      <c r="AEE15" s="124"/>
      <c r="AEF15" s="124"/>
      <c r="AEG15" s="124"/>
      <c r="AEH15" s="124"/>
      <c r="AEI15" s="124"/>
      <c r="AEJ15" s="124"/>
      <c r="AEK15" s="124"/>
      <c r="AEL15" s="124"/>
      <c r="AEM15" s="124"/>
      <c r="AEN15" s="124"/>
      <c r="AEO15" s="124"/>
      <c r="AEP15" s="124"/>
      <c r="AEQ15" s="124"/>
      <c r="AER15" s="124"/>
      <c r="AES15" s="124"/>
      <c r="AET15" s="124"/>
      <c r="AEU15" s="124"/>
      <c r="AEV15" s="124"/>
      <c r="AEW15" s="124"/>
      <c r="AEX15" s="124"/>
      <c r="AEY15" s="124"/>
      <c r="AEZ15" s="124"/>
      <c r="AFA15" s="124"/>
      <c r="AFB15" s="124"/>
      <c r="AFC15" s="124"/>
      <c r="AFD15" s="124"/>
      <c r="AFE15" s="124"/>
      <c r="AFF15" s="124"/>
      <c r="AFG15" s="124"/>
      <c r="AFH15" s="124"/>
      <c r="AFI15" s="124"/>
      <c r="AFJ15" s="124"/>
      <c r="AFK15" s="124"/>
      <c r="AFL15" s="124"/>
      <c r="AFM15" s="124"/>
      <c r="AFN15" s="124"/>
      <c r="AFO15" s="124"/>
      <c r="AFP15" s="124"/>
      <c r="AFQ15" s="124"/>
      <c r="AFR15" s="124"/>
      <c r="AFS15" s="124"/>
      <c r="AFT15" s="124"/>
      <c r="AFU15" s="124"/>
      <c r="AFV15" s="124"/>
      <c r="AFW15" s="124"/>
      <c r="AFX15" s="124"/>
      <c r="AFY15" s="124"/>
      <c r="AFZ15" s="124"/>
      <c r="AGA15" s="124"/>
      <c r="AGB15" s="124"/>
      <c r="AGC15" s="124"/>
      <c r="AGD15" s="124"/>
      <c r="AGE15" s="124"/>
      <c r="AGF15" s="124"/>
      <c r="AGG15" s="124"/>
      <c r="AGH15" s="124"/>
      <c r="AGI15" s="124"/>
      <c r="AGJ15" s="124"/>
      <c r="AGK15" s="124"/>
      <c r="AGL15" s="124"/>
      <c r="AGM15" s="124"/>
      <c r="AGN15" s="124"/>
      <c r="AGO15" s="124"/>
      <c r="AGP15" s="124"/>
      <c r="AGQ15" s="124"/>
      <c r="AGR15" s="124"/>
      <c r="AGS15" s="124"/>
      <c r="AGT15" s="124"/>
      <c r="AGU15" s="124"/>
      <c r="AGV15" s="124"/>
      <c r="AGW15" s="124"/>
      <c r="AGX15" s="124"/>
      <c r="AGY15" s="124"/>
      <c r="AGZ15" s="124"/>
      <c r="AHA15" s="124"/>
      <c r="AHB15" s="124"/>
      <c r="AHC15" s="124"/>
      <c r="AHD15" s="124"/>
      <c r="AHE15" s="124"/>
      <c r="AHF15" s="124"/>
      <c r="AHG15" s="124"/>
      <c r="AHH15" s="124"/>
      <c r="AHI15" s="124"/>
      <c r="AHJ15" s="124"/>
      <c r="AHK15" s="124"/>
      <c r="AHL15" s="124"/>
      <c r="AHM15" s="124"/>
      <c r="AHN15" s="124"/>
      <c r="AHO15" s="124"/>
      <c r="AHP15" s="124"/>
      <c r="AHQ15" s="124"/>
      <c r="AHR15" s="124"/>
      <c r="AHS15" s="124"/>
      <c r="AHT15" s="124"/>
      <c r="AHU15" s="124"/>
      <c r="AHV15" s="124"/>
      <c r="AHW15" s="124"/>
      <c r="AHX15" s="124"/>
      <c r="AHY15" s="124"/>
      <c r="AHZ15" s="124"/>
      <c r="AIA15" s="124"/>
      <c r="AIB15" s="124"/>
      <c r="AIC15" s="124"/>
      <c r="AID15" s="124"/>
      <c r="AIE15" s="124"/>
      <c r="AIF15" s="124"/>
      <c r="AIG15" s="124"/>
      <c r="AIH15" s="124"/>
      <c r="AII15" s="124"/>
      <c r="AIJ15" s="124"/>
      <c r="AIK15" s="124"/>
      <c r="AIL15" s="124"/>
      <c r="AIM15" s="124"/>
      <c r="AIN15" s="124"/>
      <c r="AIO15" s="124"/>
      <c r="AIP15" s="124"/>
      <c r="AIQ15" s="124"/>
      <c r="AIR15" s="124"/>
      <c r="AIS15" s="124"/>
    </row>
    <row r="16" spans="1:929" ht="43.5" customHeight="1" x14ac:dyDescent="0.2">
      <c r="A16" s="40"/>
      <c r="B16" s="122">
        <v>3</v>
      </c>
      <c r="C16" s="270" t="s">
        <v>349</v>
      </c>
      <c r="D16" s="271"/>
      <c r="E16" s="153"/>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c r="IR16" s="124"/>
      <c r="IS16" s="124"/>
      <c r="IT16" s="124"/>
      <c r="IU16" s="124"/>
      <c r="IV16" s="124"/>
      <c r="IW16" s="124"/>
      <c r="IX16" s="124"/>
      <c r="IY16" s="124"/>
      <c r="IZ16" s="124"/>
      <c r="JA16" s="124"/>
      <c r="JB16" s="124"/>
      <c r="JC16" s="124"/>
      <c r="JD16" s="124"/>
      <c r="JE16" s="124"/>
      <c r="JF16" s="124"/>
      <c r="JG16" s="124"/>
      <c r="JH16" s="124"/>
      <c r="JI16" s="124"/>
      <c r="JJ16" s="124"/>
      <c r="JK16" s="124"/>
      <c r="JL16" s="124"/>
      <c r="JM16" s="124"/>
      <c r="JN16" s="124"/>
      <c r="JO16" s="124"/>
      <c r="JP16" s="124"/>
      <c r="JQ16" s="124"/>
      <c r="JR16" s="124"/>
      <c r="JS16" s="124"/>
      <c r="JT16" s="124"/>
      <c r="JU16" s="124"/>
      <c r="JV16" s="124"/>
      <c r="JW16" s="124"/>
      <c r="JX16" s="124"/>
      <c r="JY16" s="124"/>
      <c r="JZ16" s="124"/>
      <c r="KA16" s="124"/>
      <c r="KB16" s="124"/>
      <c r="KC16" s="124"/>
      <c r="KD16" s="124"/>
      <c r="KE16" s="124"/>
      <c r="KF16" s="124"/>
      <c r="KG16" s="124"/>
      <c r="KH16" s="124"/>
      <c r="KI16" s="124"/>
      <c r="KJ16" s="124"/>
      <c r="KK16" s="124"/>
      <c r="KL16" s="124"/>
      <c r="KM16" s="124"/>
      <c r="KN16" s="124"/>
      <c r="KO16" s="124"/>
      <c r="KP16" s="124"/>
      <c r="KQ16" s="124"/>
      <c r="KR16" s="124"/>
      <c r="KS16" s="124"/>
      <c r="KT16" s="124"/>
      <c r="KU16" s="124"/>
      <c r="KV16" s="124"/>
      <c r="KW16" s="124"/>
      <c r="KX16" s="124"/>
      <c r="KY16" s="124"/>
      <c r="KZ16" s="124"/>
      <c r="LA16" s="124"/>
      <c r="LB16" s="124"/>
      <c r="LC16" s="124"/>
      <c r="LD16" s="124"/>
      <c r="LE16" s="124"/>
      <c r="LF16" s="124"/>
      <c r="LG16" s="124"/>
      <c r="LH16" s="124"/>
      <c r="LI16" s="124"/>
      <c r="LJ16" s="124"/>
      <c r="LK16" s="124"/>
      <c r="LL16" s="124"/>
      <c r="LM16" s="124"/>
      <c r="LN16" s="124"/>
      <c r="LO16" s="124"/>
      <c r="LP16" s="124"/>
      <c r="LQ16" s="124"/>
      <c r="LR16" s="124"/>
      <c r="LS16" s="124"/>
      <c r="LT16" s="124"/>
      <c r="LU16" s="124"/>
      <c r="LV16" s="124"/>
      <c r="LW16" s="124"/>
      <c r="LX16" s="124"/>
      <c r="LY16" s="124"/>
      <c r="LZ16" s="124"/>
      <c r="MA16" s="124"/>
      <c r="MB16" s="124"/>
      <c r="MC16" s="124"/>
      <c r="MD16" s="124"/>
      <c r="ME16" s="124"/>
      <c r="MF16" s="124"/>
      <c r="MG16" s="124"/>
      <c r="MH16" s="124"/>
      <c r="MI16" s="124"/>
      <c r="MJ16" s="124"/>
      <c r="MK16" s="124"/>
      <c r="ML16" s="124"/>
      <c r="MM16" s="124"/>
      <c r="MN16" s="124"/>
      <c r="MO16" s="124"/>
      <c r="MP16" s="124"/>
      <c r="MQ16" s="124"/>
      <c r="MR16" s="124"/>
      <c r="MS16" s="124"/>
      <c r="MT16" s="124"/>
      <c r="MU16" s="124"/>
      <c r="MV16" s="124"/>
      <c r="MW16" s="124"/>
      <c r="MX16" s="124"/>
      <c r="MY16" s="124"/>
      <c r="MZ16" s="124"/>
      <c r="NA16" s="124"/>
      <c r="NB16" s="124"/>
      <c r="NC16" s="124"/>
      <c r="ND16" s="124"/>
      <c r="NE16" s="124"/>
      <c r="NF16" s="124"/>
      <c r="NG16" s="124"/>
      <c r="NH16" s="124"/>
      <c r="NI16" s="124"/>
      <c r="NJ16" s="124"/>
      <c r="NK16" s="124"/>
      <c r="NL16" s="124"/>
      <c r="NM16" s="124"/>
      <c r="NN16" s="124"/>
      <c r="NO16" s="124"/>
      <c r="NP16" s="124"/>
      <c r="NQ16" s="124"/>
      <c r="NR16" s="124"/>
      <c r="NS16" s="124"/>
      <c r="NT16" s="124"/>
      <c r="NU16" s="124"/>
      <c r="NV16" s="124"/>
      <c r="NW16" s="124"/>
      <c r="NX16" s="124"/>
      <c r="NY16" s="124"/>
      <c r="NZ16" s="124"/>
      <c r="OA16" s="124"/>
      <c r="OB16" s="124"/>
      <c r="OC16" s="124"/>
      <c r="OD16" s="124"/>
      <c r="OE16" s="124"/>
      <c r="OF16" s="124"/>
      <c r="OG16" s="124"/>
      <c r="OH16" s="124"/>
      <c r="OI16" s="124"/>
      <c r="OJ16" s="124"/>
      <c r="OK16" s="124"/>
      <c r="OL16" s="124"/>
      <c r="OM16" s="124"/>
      <c r="ON16" s="124"/>
      <c r="OO16" s="124"/>
      <c r="OP16" s="124"/>
      <c r="OQ16" s="124"/>
      <c r="OR16" s="124"/>
      <c r="OS16" s="124"/>
      <c r="OT16" s="124"/>
      <c r="OU16" s="124"/>
      <c r="OV16" s="124"/>
      <c r="OW16" s="124"/>
      <c r="OX16" s="124"/>
      <c r="OY16" s="124"/>
      <c r="OZ16" s="124"/>
      <c r="PA16" s="124"/>
      <c r="PB16" s="124"/>
      <c r="PC16" s="124"/>
      <c r="PD16" s="124"/>
      <c r="PE16" s="124"/>
      <c r="PF16" s="124"/>
      <c r="PG16" s="124"/>
      <c r="PH16" s="124"/>
      <c r="PI16" s="124"/>
      <c r="PJ16" s="124"/>
      <c r="PK16" s="124"/>
      <c r="PL16" s="124"/>
      <c r="PM16" s="124"/>
      <c r="PN16" s="124"/>
      <c r="PO16" s="124"/>
      <c r="PP16" s="124"/>
      <c r="PQ16" s="124"/>
      <c r="PR16" s="124"/>
      <c r="PS16" s="124"/>
      <c r="PT16" s="124"/>
      <c r="PU16" s="124"/>
      <c r="PV16" s="124"/>
      <c r="PW16" s="124"/>
      <c r="PX16" s="124"/>
      <c r="PY16" s="124"/>
      <c r="PZ16" s="124"/>
      <c r="QA16" s="124"/>
      <c r="QB16" s="124"/>
      <c r="QC16" s="124"/>
      <c r="QD16" s="124"/>
      <c r="QE16" s="124"/>
      <c r="QF16" s="124"/>
      <c r="QG16" s="124"/>
      <c r="QH16" s="124"/>
      <c r="QI16" s="124"/>
      <c r="QJ16" s="124"/>
      <c r="QK16" s="124"/>
      <c r="QL16" s="124"/>
      <c r="QM16" s="124"/>
      <c r="QN16" s="124"/>
      <c r="QO16" s="124"/>
      <c r="QP16" s="124"/>
      <c r="QQ16" s="124"/>
      <c r="QR16" s="124"/>
      <c r="QS16" s="124"/>
      <c r="QT16" s="124"/>
      <c r="QU16" s="124"/>
      <c r="QV16" s="124"/>
      <c r="QW16" s="124"/>
      <c r="QX16" s="124"/>
      <c r="QY16" s="124"/>
      <c r="QZ16" s="124"/>
      <c r="RA16" s="124"/>
      <c r="RB16" s="124"/>
      <c r="RC16" s="124"/>
      <c r="RD16" s="124"/>
      <c r="RE16" s="124"/>
      <c r="RF16" s="124"/>
      <c r="RG16" s="124"/>
      <c r="RH16" s="124"/>
      <c r="RI16" s="124"/>
      <c r="RJ16" s="124"/>
      <c r="RK16" s="124"/>
      <c r="RL16" s="124"/>
      <c r="RM16" s="124"/>
      <c r="RN16" s="124"/>
      <c r="RO16" s="124"/>
      <c r="RP16" s="124"/>
      <c r="RQ16" s="124"/>
      <c r="RR16" s="124"/>
      <c r="RS16" s="124"/>
      <c r="RT16" s="124"/>
      <c r="RU16" s="124"/>
      <c r="RV16" s="124"/>
      <c r="RW16" s="124"/>
      <c r="RX16" s="124"/>
      <c r="RY16" s="124"/>
      <c r="RZ16" s="124"/>
      <c r="SA16" s="124"/>
      <c r="SB16" s="124"/>
      <c r="SC16" s="124"/>
      <c r="SD16" s="124"/>
      <c r="SE16" s="124"/>
      <c r="SF16" s="124"/>
      <c r="SG16" s="124"/>
      <c r="SH16" s="124"/>
      <c r="SI16" s="124"/>
      <c r="SJ16" s="124"/>
      <c r="SK16" s="124"/>
      <c r="SL16" s="124"/>
      <c r="SM16" s="124"/>
      <c r="SN16" s="124"/>
      <c r="SO16" s="124"/>
      <c r="SP16" s="124"/>
      <c r="SQ16" s="124"/>
      <c r="SR16" s="124"/>
      <c r="SS16" s="124"/>
      <c r="ST16" s="124"/>
      <c r="SU16" s="124"/>
      <c r="SV16" s="124"/>
      <c r="SW16" s="124"/>
      <c r="SX16" s="124"/>
      <c r="SY16" s="124"/>
      <c r="SZ16" s="124"/>
      <c r="TA16" s="124"/>
      <c r="TB16" s="124"/>
      <c r="TC16" s="124"/>
      <c r="TD16" s="124"/>
      <c r="TE16" s="124"/>
      <c r="TF16" s="124"/>
      <c r="TG16" s="124"/>
      <c r="TH16" s="124"/>
      <c r="TI16" s="124"/>
      <c r="TJ16" s="124"/>
      <c r="TK16" s="124"/>
      <c r="TL16" s="124"/>
      <c r="TM16" s="124"/>
      <c r="TN16" s="124"/>
      <c r="TO16" s="124"/>
      <c r="TP16" s="124"/>
      <c r="TQ16" s="124"/>
      <c r="TR16" s="124"/>
      <c r="TS16" s="124"/>
      <c r="TT16" s="124"/>
      <c r="TU16" s="124"/>
      <c r="TV16" s="124"/>
      <c r="TW16" s="124"/>
      <c r="TX16" s="124"/>
      <c r="TY16" s="124"/>
      <c r="TZ16" s="124"/>
      <c r="UA16" s="124"/>
      <c r="UB16" s="124"/>
      <c r="UC16" s="124"/>
      <c r="UD16" s="124"/>
      <c r="UE16" s="124"/>
      <c r="UF16" s="124"/>
      <c r="UG16" s="124"/>
      <c r="UH16" s="124"/>
      <c r="UI16" s="124"/>
      <c r="UJ16" s="124"/>
      <c r="UK16" s="124"/>
      <c r="UL16" s="124"/>
      <c r="UM16" s="124"/>
      <c r="UN16" s="124"/>
      <c r="UO16" s="124"/>
      <c r="UP16" s="124"/>
      <c r="UQ16" s="124"/>
      <c r="UR16" s="124"/>
      <c r="US16" s="124"/>
      <c r="UT16" s="124"/>
      <c r="UU16" s="124"/>
      <c r="UV16" s="124"/>
      <c r="UW16" s="124"/>
      <c r="UX16" s="124"/>
      <c r="UY16" s="124"/>
      <c r="UZ16" s="124"/>
      <c r="VA16" s="124"/>
      <c r="VB16" s="124"/>
      <c r="VC16" s="124"/>
      <c r="VD16" s="124"/>
      <c r="VE16" s="124"/>
      <c r="VF16" s="124"/>
      <c r="VG16" s="124"/>
      <c r="VH16" s="124"/>
      <c r="VI16" s="124"/>
      <c r="VJ16" s="124"/>
      <c r="VK16" s="124"/>
      <c r="VL16" s="124"/>
      <c r="VM16" s="124"/>
      <c r="VN16" s="124"/>
      <c r="VO16" s="124"/>
      <c r="VP16" s="124"/>
      <c r="VQ16" s="124"/>
      <c r="VR16" s="124"/>
      <c r="VS16" s="124"/>
      <c r="VT16" s="124"/>
      <c r="VU16" s="124"/>
      <c r="VV16" s="124"/>
      <c r="VW16" s="124"/>
      <c r="VX16" s="124"/>
      <c r="VY16" s="124"/>
      <c r="VZ16" s="124"/>
      <c r="WA16" s="124"/>
      <c r="WB16" s="124"/>
      <c r="WC16" s="124"/>
      <c r="WD16" s="124"/>
      <c r="WE16" s="124"/>
      <c r="WF16" s="124"/>
      <c r="WG16" s="124"/>
      <c r="WH16" s="124"/>
      <c r="WI16" s="124"/>
      <c r="WJ16" s="124"/>
      <c r="WK16" s="124"/>
      <c r="WL16" s="124"/>
      <c r="WM16" s="124"/>
      <c r="WN16" s="124"/>
      <c r="WO16" s="124"/>
      <c r="WP16" s="124"/>
      <c r="WQ16" s="124"/>
      <c r="WR16" s="124"/>
      <c r="WS16" s="124"/>
      <c r="WT16" s="124"/>
      <c r="WU16" s="124"/>
      <c r="WV16" s="124"/>
      <c r="WW16" s="124"/>
      <c r="WX16" s="124"/>
      <c r="WY16" s="124"/>
      <c r="WZ16" s="124"/>
      <c r="XA16" s="124"/>
      <c r="XB16" s="124"/>
      <c r="XC16" s="124"/>
      <c r="XD16" s="124"/>
      <c r="XE16" s="124"/>
      <c r="XF16" s="124"/>
      <c r="XG16" s="124"/>
      <c r="XH16" s="124"/>
      <c r="XI16" s="124"/>
      <c r="XJ16" s="124"/>
      <c r="XK16" s="124"/>
      <c r="XL16" s="124"/>
      <c r="XM16" s="124"/>
      <c r="XN16" s="124"/>
      <c r="XO16" s="124"/>
      <c r="XP16" s="124"/>
      <c r="XQ16" s="124"/>
      <c r="XR16" s="124"/>
      <c r="XS16" s="124"/>
      <c r="XT16" s="124"/>
      <c r="XU16" s="124"/>
      <c r="XV16" s="124"/>
      <c r="XW16" s="124"/>
      <c r="XX16" s="124"/>
      <c r="XY16" s="124"/>
      <c r="XZ16" s="124"/>
      <c r="YA16" s="124"/>
      <c r="YB16" s="124"/>
      <c r="YC16" s="124"/>
      <c r="YD16" s="124"/>
      <c r="YE16" s="124"/>
      <c r="YF16" s="124"/>
      <c r="YG16" s="124"/>
      <c r="YH16" s="124"/>
      <c r="YI16" s="124"/>
      <c r="YJ16" s="124"/>
      <c r="YK16" s="124"/>
      <c r="YL16" s="124"/>
      <c r="YM16" s="124"/>
      <c r="YN16" s="124"/>
      <c r="YO16" s="124"/>
      <c r="YP16" s="124"/>
      <c r="YQ16" s="124"/>
      <c r="YR16" s="124"/>
      <c r="YS16" s="124"/>
      <c r="YT16" s="124"/>
      <c r="YU16" s="124"/>
      <c r="YV16" s="124"/>
      <c r="YW16" s="124"/>
      <c r="YX16" s="124"/>
      <c r="YY16" s="124"/>
      <c r="YZ16" s="124"/>
      <c r="ZA16" s="124"/>
      <c r="ZB16" s="124"/>
      <c r="ZC16" s="124"/>
      <c r="ZD16" s="124"/>
      <c r="ZE16" s="124"/>
      <c r="ZF16" s="124"/>
      <c r="ZG16" s="124"/>
      <c r="ZH16" s="124"/>
      <c r="ZI16" s="124"/>
      <c r="ZJ16" s="124"/>
      <c r="ZK16" s="124"/>
      <c r="ZL16" s="124"/>
      <c r="ZM16" s="124"/>
      <c r="ZN16" s="124"/>
      <c r="ZO16" s="124"/>
      <c r="ZP16" s="124"/>
      <c r="ZQ16" s="124"/>
      <c r="ZR16" s="124"/>
      <c r="ZS16" s="124"/>
      <c r="ZT16" s="124"/>
      <c r="ZU16" s="124"/>
      <c r="ZV16" s="124"/>
      <c r="ZW16" s="124"/>
      <c r="ZX16" s="124"/>
      <c r="ZY16" s="124"/>
      <c r="ZZ16" s="124"/>
      <c r="AAA16" s="124"/>
      <c r="AAB16" s="124"/>
      <c r="AAC16" s="124"/>
      <c r="AAD16" s="124"/>
      <c r="AAE16" s="124"/>
      <c r="AAF16" s="124"/>
      <c r="AAG16" s="124"/>
      <c r="AAH16" s="124"/>
      <c r="AAI16" s="124"/>
      <c r="AAJ16" s="124"/>
      <c r="AAK16" s="124"/>
      <c r="AAL16" s="124"/>
      <c r="AAM16" s="124"/>
      <c r="AAN16" s="124"/>
      <c r="AAO16" s="124"/>
      <c r="AAP16" s="124"/>
      <c r="AAQ16" s="124"/>
      <c r="AAR16" s="124"/>
      <c r="AAS16" s="124"/>
      <c r="AAT16" s="124"/>
      <c r="AAU16" s="124"/>
      <c r="AAV16" s="124"/>
      <c r="AAW16" s="124"/>
      <c r="AAX16" s="124"/>
      <c r="AAY16" s="124"/>
      <c r="AAZ16" s="124"/>
      <c r="ABA16" s="124"/>
      <c r="ABB16" s="124"/>
      <c r="ABC16" s="124"/>
      <c r="ABD16" s="124"/>
      <c r="ABE16" s="124"/>
      <c r="ABF16" s="124"/>
      <c r="ABG16" s="124"/>
      <c r="ABH16" s="124"/>
      <c r="ABI16" s="124"/>
      <c r="ABJ16" s="124"/>
      <c r="ABK16" s="124"/>
      <c r="ABL16" s="124"/>
      <c r="ABM16" s="124"/>
      <c r="ABN16" s="124"/>
      <c r="ABO16" s="124"/>
      <c r="ABP16" s="124"/>
      <c r="ABQ16" s="124"/>
      <c r="ABR16" s="124"/>
      <c r="ABS16" s="124"/>
      <c r="ABT16" s="124"/>
      <c r="ABU16" s="124"/>
      <c r="ABV16" s="124"/>
      <c r="ABW16" s="124"/>
      <c r="ABX16" s="124"/>
      <c r="ABY16" s="124"/>
      <c r="ABZ16" s="124"/>
      <c r="ACA16" s="124"/>
      <c r="ACB16" s="124"/>
      <c r="ACC16" s="124"/>
      <c r="ACD16" s="124"/>
      <c r="ACE16" s="124"/>
      <c r="ACF16" s="124"/>
      <c r="ACG16" s="124"/>
      <c r="ACH16" s="124"/>
      <c r="ACI16" s="124"/>
      <c r="ACJ16" s="124"/>
      <c r="ACK16" s="124"/>
      <c r="ACL16" s="124"/>
      <c r="ACM16" s="124"/>
      <c r="ACN16" s="124"/>
      <c r="ACO16" s="124"/>
      <c r="ACP16" s="124"/>
      <c r="ACQ16" s="124"/>
      <c r="ACR16" s="124"/>
      <c r="ACS16" s="124"/>
      <c r="ACT16" s="124"/>
      <c r="ACU16" s="124"/>
      <c r="ACV16" s="124"/>
      <c r="ACW16" s="124"/>
      <c r="ACX16" s="124"/>
      <c r="ACY16" s="124"/>
      <c r="ACZ16" s="124"/>
      <c r="ADA16" s="124"/>
      <c r="ADB16" s="124"/>
      <c r="ADC16" s="124"/>
      <c r="ADD16" s="124"/>
      <c r="ADE16" s="124"/>
      <c r="ADF16" s="124"/>
      <c r="ADG16" s="124"/>
      <c r="ADH16" s="124"/>
      <c r="ADI16" s="124"/>
      <c r="ADJ16" s="124"/>
      <c r="ADK16" s="124"/>
      <c r="ADL16" s="124"/>
      <c r="ADM16" s="124"/>
      <c r="ADN16" s="124"/>
      <c r="ADO16" s="124"/>
      <c r="ADP16" s="124"/>
      <c r="ADQ16" s="124"/>
      <c r="ADR16" s="124"/>
      <c r="ADS16" s="124"/>
      <c r="ADT16" s="124"/>
      <c r="ADU16" s="124"/>
      <c r="ADV16" s="124"/>
      <c r="ADW16" s="124"/>
      <c r="ADX16" s="124"/>
      <c r="ADY16" s="124"/>
      <c r="ADZ16" s="124"/>
      <c r="AEA16" s="124"/>
      <c r="AEB16" s="124"/>
      <c r="AEC16" s="124"/>
      <c r="AED16" s="124"/>
      <c r="AEE16" s="124"/>
      <c r="AEF16" s="124"/>
      <c r="AEG16" s="124"/>
      <c r="AEH16" s="124"/>
      <c r="AEI16" s="124"/>
      <c r="AEJ16" s="124"/>
      <c r="AEK16" s="124"/>
      <c r="AEL16" s="124"/>
      <c r="AEM16" s="124"/>
      <c r="AEN16" s="124"/>
      <c r="AEO16" s="124"/>
      <c r="AEP16" s="124"/>
      <c r="AEQ16" s="124"/>
      <c r="AER16" s="124"/>
      <c r="AES16" s="124"/>
      <c r="AET16" s="124"/>
      <c r="AEU16" s="124"/>
      <c r="AEV16" s="124"/>
      <c r="AEW16" s="124"/>
      <c r="AEX16" s="124"/>
      <c r="AEY16" s="124"/>
      <c r="AEZ16" s="124"/>
      <c r="AFA16" s="124"/>
      <c r="AFB16" s="124"/>
      <c r="AFC16" s="124"/>
      <c r="AFD16" s="124"/>
      <c r="AFE16" s="124"/>
      <c r="AFF16" s="124"/>
      <c r="AFG16" s="124"/>
      <c r="AFH16" s="124"/>
      <c r="AFI16" s="124"/>
      <c r="AFJ16" s="124"/>
      <c r="AFK16" s="124"/>
      <c r="AFL16" s="124"/>
      <c r="AFM16" s="124"/>
      <c r="AFN16" s="124"/>
      <c r="AFO16" s="124"/>
      <c r="AFP16" s="124"/>
      <c r="AFQ16" s="124"/>
      <c r="AFR16" s="124"/>
      <c r="AFS16" s="124"/>
      <c r="AFT16" s="124"/>
      <c r="AFU16" s="124"/>
      <c r="AFV16" s="124"/>
      <c r="AFW16" s="124"/>
      <c r="AFX16" s="124"/>
      <c r="AFY16" s="124"/>
      <c r="AFZ16" s="124"/>
      <c r="AGA16" s="124"/>
      <c r="AGB16" s="124"/>
      <c r="AGC16" s="124"/>
      <c r="AGD16" s="124"/>
      <c r="AGE16" s="124"/>
      <c r="AGF16" s="124"/>
      <c r="AGG16" s="124"/>
      <c r="AGH16" s="124"/>
      <c r="AGI16" s="124"/>
      <c r="AGJ16" s="124"/>
      <c r="AGK16" s="124"/>
      <c r="AGL16" s="124"/>
      <c r="AGM16" s="124"/>
      <c r="AGN16" s="124"/>
      <c r="AGO16" s="124"/>
      <c r="AGP16" s="124"/>
      <c r="AGQ16" s="124"/>
      <c r="AGR16" s="124"/>
      <c r="AGS16" s="124"/>
      <c r="AGT16" s="124"/>
      <c r="AGU16" s="124"/>
      <c r="AGV16" s="124"/>
      <c r="AGW16" s="124"/>
      <c r="AGX16" s="124"/>
      <c r="AGY16" s="124"/>
      <c r="AGZ16" s="124"/>
      <c r="AHA16" s="124"/>
      <c r="AHB16" s="124"/>
      <c r="AHC16" s="124"/>
      <c r="AHD16" s="124"/>
      <c r="AHE16" s="124"/>
      <c r="AHF16" s="124"/>
      <c r="AHG16" s="124"/>
      <c r="AHH16" s="124"/>
      <c r="AHI16" s="124"/>
      <c r="AHJ16" s="124"/>
      <c r="AHK16" s="124"/>
      <c r="AHL16" s="124"/>
      <c r="AHM16" s="124"/>
      <c r="AHN16" s="124"/>
      <c r="AHO16" s="124"/>
      <c r="AHP16" s="124"/>
      <c r="AHQ16" s="124"/>
      <c r="AHR16" s="124"/>
      <c r="AHS16" s="124"/>
      <c r="AHT16" s="124"/>
      <c r="AHU16" s="124"/>
      <c r="AHV16" s="124"/>
      <c r="AHW16" s="124"/>
      <c r="AHX16" s="124"/>
      <c r="AHY16" s="124"/>
      <c r="AHZ16" s="124"/>
      <c r="AIA16" s="124"/>
      <c r="AIB16" s="124"/>
      <c r="AIC16" s="124"/>
      <c r="AID16" s="124"/>
      <c r="AIE16" s="124"/>
      <c r="AIF16" s="124"/>
      <c r="AIG16" s="124"/>
      <c r="AIH16" s="124"/>
      <c r="AII16" s="124"/>
      <c r="AIJ16" s="124"/>
      <c r="AIK16" s="124"/>
      <c r="AIL16" s="124"/>
      <c r="AIM16" s="124"/>
      <c r="AIN16" s="124"/>
      <c r="AIO16" s="124"/>
      <c r="AIP16" s="124"/>
      <c r="AIQ16" s="124"/>
      <c r="AIR16" s="124"/>
      <c r="AIS16" s="124"/>
    </row>
    <row r="17" spans="1:929" ht="18" x14ac:dyDescent="0.4">
      <c r="A17" s="37"/>
      <c r="B17" s="90"/>
      <c r="C17" s="90"/>
      <c r="D17" s="90"/>
      <c r="E17" s="158"/>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c r="IR17" s="124"/>
      <c r="IS17" s="124"/>
      <c r="IT17" s="124"/>
      <c r="IU17" s="124"/>
      <c r="IV17" s="124"/>
      <c r="IW17" s="124"/>
      <c r="IX17" s="124"/>
      <c r="IY17" s="124"/>
      <c r="IZ17" s="124"/>
      <c r="JA17" s="124"/>
      <c r="JB17" s="124"/>
      <c r="JC17" s="124"/>
      <c r="JD17" s="124"/>
      <c r="JE17" s="124"/>
      <c r="JF17" s="124"/>
      <c r="JG17" s="124"/>
      <c r="JH17" s="124"/>
      <c r="JI17" s="124"/>
      <c r="JJ17" s="124"/>
      <c r="JK17" s="124"/>
      <c r="JL17" s="124"/>
      <c r="JM17" s="124"/>
      <c r="JN17" s="124"/>
      <c r="JO17" s="124"/>
      <c r="JP17" s="124"/>
      <c r="JQ17" s="124"/>
      <c r="JR17" s="124"/>
      <c r="JS17" s="124"/>
      <c r="JT17" s="124"/>
      <c r="JU17" s="124"/>
      <c r="JV17" s="124"/>
      <c r="JW17" s="124"/>
      <c r="JX17" s="124"/>
      <c r="JY17" s="124"/>
      <c r="JZ17" s="124"/>
      <c r="KA17" s="124"/>
      <c r="KB17" s="124"/>
      <c r="KC17" s="124"/>
      <c r="KD17" s="124"/>
      <c r="KE17" s="124"/>
      <c r="KF17" s="124"/>
      <c r="KG17" s="124"/>
      <c r="KH17" s="124"/>
      <c r="KI17" s="124"/>
      <c r="KJ17" s="124"/>
      <c r="KK17" s="124"/>
      <c r="KL17" s="124"/>
      <c r="KM17" s="124"/>
      <c r="KN17" s="124"/>
      <c r="KO17" s="124"/>
      <c r="KP17" s="124"/>
      <c r="KQ17" s="124"/>
      <c r="KR17" s="124"/>
      <c r="KS17" s="124"/>
      <c r="KT17" s="124"/>
      <c r="KU17" s="124"/>
      <c r="KV17" s="124"/>
      <c r="KW17" s="124"/>
      <c r="KX17" s="124"/>
      <c r="KY17" s="124"/>
      <c r="KZ17" s="124"/>
      <c r="LA17" s="124"/>
      <c r="LB17" s="124"/>
      <c r="LC17" s="124"/>
      <c r="LD17" s="124"/>
      <c r="LE17" s="124"/>
      <c r="LF17" s="124"/>
      <c r="LG17" s="124"/>
      <c r="LH17" s="124"/>
      <c r="LI17" s="124"/>
      <c r="LJ17" s="124"/>
      <c r="LK17" s="124"/>
      <c r="LL17" s="124"/>
      <c r="LM17" s="124"/>
      <c r="LN17" s="124"/>
      <c r="LO17" s="124"/>
      <c r="LP17" s="124"/>
      <c r="LQ17" s="124"/>
      <c r="LR17" s="124"/>
      <c r="LS17" s="124"/>
      <c r="LT17" s="124"/>
      <c r="LU17" s="124"/>
      <c r="LV17" s="124"/>
      <c r="LW17" s="124"/>
      <c r="LX17" s="124"/>
      <c r="LY17" s="124"/>
      <c r="LZ17" s="124"/>
      <c r="MA17" s="124"/>
      <c r="MB17" s="124"/>
      <c r="MC17" s="124"/>
      <c r="MD17" s="124"/>
      <c r="ME17" s="124"/>
      <c r="MF17" s="124"/>
      <c r="MG17" s="124"/>
      <c r="MH17" s="124"/>
      <c r="MI17" s="124"/>
      <c r="MJ17" s="124"/>
      <c r="MK17" s="124"/>
      <c r="ML17" s="124"/>
      <c r="MM17" s="124"/>
      <c r="MN17" s="124"/>
      <c r="MO17" s="124"/>
      <c r="MP17" s="124"/>
      <c r="MQ17" s="124"/>
      <c r="MR17" s="124"/>
      <c r="MS17" s="124"/>
      <c r="MT17" s="124"/>
      <c r="MU17" s="124"/>
      <c r="MV17" s="124"/>
      <c r="MW17" s="124"/>
      <c r="MX17" s="124"/>
      <c r="MY17" s="124"/>
      <c r="MZ17" s="124"/>
      <c r="NA17" s="124"/>
      <c r="NB17" s="124"/>
      <c r="NC17" s="124"/>
      <c r="ND17" s="124"/>
      <c r="NE17" s="124"/>
      <c r="NF17" s="124"/>
      <c r="NG17" s="124"/>
      <c r="NH17" s="124"/>
      <c r="NI17" s="124"/>
      <c r="NJ17" s="124"/>
      <c r="NK17" s="124"/>
      <c r="NL17" s="124"/>
      <c r="NM17" s="124"/>
      <c r="NN17" s="124"/>
      <c r="NO17" s="124"/>
      <c r="NP17" s="124"/>
      <c r="NQ17" s="124"/>
      <c r="NR17" s="124"/>
      <c r="NS17" s="124"/>
      <c r="NT17" s="124"/>
      <c r="NU17" s="124"/>
      <c r="NV17" s="124"/>
      <c r="NW17" s="124"/>
      <c r="NX17" s="124"/>
      <c r="NY17" s="124"/>
      <c r="NZ17" s="124"/>
      <c r="OA17" s="124"/>
      <c r="OB17" s="124"/>
      <c r="OC17" s="124"/>
      <c r="OD17" s="124"/>
      <c r="OE17" s="124"/>
      <c r="OF17" s="124"/>
      <c r="OG17" s="124"/>
      <c r="OH17" s="124"/>
      <c r="OI17" s="124"/>
      <c r="OJ17" s="124"/>
      <c r="OK17" s="124"/>
      <c r="OL17" s="124"/>
      <c r="OM17" s="124"/>
      <c r="ON17" s="124"/>
      <c r="OO17" s="124"/>
      <c r="OP17" s="124"/>
      <c r="OQ17" s="124"/>
      <c r="OR17" s="124"/>
      <c r="OS17" s="124"/>
      <c r="OT17" s="124"/>
      <c r="OU17" s="124"/>
      <c r="OV17" s="124"/>
      <c r="OW17" s="124"/>
      <c r="OX17" s="124"/>
      <c r="OY17" s="124"/>
      <c r="OZ17" s="124"/>
      <c r="PA17" s="124"/>
      <c r="PB17" s="124"/>
      <c r="PC17" s="124"/>
      <c r="PD17" s="124"/>
      <c r="PE17" s="124"/>
      <c r="PF17" s="124"/>
      <c r="PG17" s="124"/>
      <c r="PH17" s="124"/>
      <c r="PI17" s="124"/>
      <c r="PJ17" s="124"/>
      <c r="PK17" s="124"/>
      <c r="PL17" s="124"/>
      <c r="PM17" s="124"/>
      <c r="PN17" s="124"/>
      <c r="PO17" s="124"/>
      <c r="PP17" s="124"/>
      <c r="PQ17" s="124"/>
      <c r="PR17" s="124"/>
      <c r="PS17" s="124"/>
      <c r="PT17" s="124"/>
      <c r="PU17" s="124"/>
      <c r="PV17" s="124"/>
      <c r="PW17" s="124"/>
      <c r="PX17" s="124"/>
      <c r="PY17" s="124"/>
      <c r="PZ17" s="124"/>
      <c r="QA17" s="124"/>
      <c r="QB17" s="124"/>
      <c r="QC17" s="124"/>
      <c r="QD17" s="124"/>
      <c r="QE17" s="124"/>
      <c r="QF17" s="124"/>
      <c r="QG17" s="124"/>
      <c r="QH17" s="124"/>
      <c r="QI17" s="124"/>
      <c r="QJ17" s="124"/>
      <c r="QK17" s="124"/>
      <c r="QL17" s="124"/>
      <c r="QM17" s="124"/>
      <c r="QN17" s="124"/>
      <c r="QO17" s="124"/>
      <c r="QP17" s="124"/>
      <c r="QQ17" s="124"/>
      <c r="QR17" s="124"/>
      <c r="QS17" s="124"/>
      <c r="QT17" s="124"/>
      <c r="QU17" s="124"/>
      <c r="QV17" s="124"/>
      <c r="QW17" s="124"/>
      <c r="QX17" s="124"/>
      <c r="QY17" s="124"/>
      <c r="QZ17" s="124"/>
      <c r="RA17" s="124"/>
      <c r="RB17" s="124"/>
      <c r="RC17" s="124"/>
      <c r="RD17" s="124"/>
      <c r="RE17" s="124"/>
      <c r="RF17" s="124"/>
      <c r="RG17" s="124"/>
      <c r="RH17" s="124"/>
      <c r="RI17" s="124"/>
      <c r="RJ17" s="124"/>
      <c r="RK17" s="124"/>
      <c r="RL17" s="124"/>
      <c r="RM17" s="124"/>
      <c r="RN17" s="124"/>
      <c r="RO17" s="124"/>
      <c r="RP17" s="124"/>
      <c r="RQ17" s="124"/>
      <c r="RR17" s="124"/>
      <c r="RS17" s="124"/>
      <c r="RT17" s="124"/>
      <c r="RU17" s="124"/>
      <c r="RV17" s="124"/>
      <c r="RW17" s="124"/>
      <c r="RX17" s="124"/>
      <c r="RY17" s="124"/>
      <c r="RZ17" s="124"/>
      <c r="SA17" s="124"/>
      <c r="SB17" s="124"/>
      <c r="SC17" s="124"/>
      <c r="SD17" s="124"/>
      <c r="SE17" s="124"/>
      <c r="SF17" s="124"/>
      <c r="SG17" s="124"/>
      <c r="SH17" s="124"/>
      <c r="SI17" s="124"/>
      <c r="SJ17" s="124"/>
      <c r="SK17" s="124"/>
      <c r="SL17" s="124"/>
      <c r="SM17" s="124"/>
      <c r="SN17" s="124"/>
      <c r="SO17" s="124"/>
      <c r="SP17" s="124"/>
      <c r="SQ17" s="124"/>
      <c r="SR17" s="124"/>
      <c r="SS17" s="124"/>
      <c r="ST17" s="124"/>
      <c r="SU17" s="124"/>
      <c r="SV17" s="124"/>
      <c r="SW17" s="124"/>
      <c r="SX17" s="124"/>
      <c r="SY17" s="124"/>
      <c r="SZ17" s="124"/>
      <c r="TA17" s="124"/>
      <c r="TB17" s="124"/>
      <c r="TC17" s="124"/>
      <c r="TD17" s="124"/>
      <c r="TE17" s="124"/>
      <c r="TF17" s="124"/>
      <c r="TG17" s="124"/>
      <c r="TH17" s="124"/>
      <c r="TI17" s="124"/>
      <c r="TJ17" s="124"/>
      <c r="TK17" s="124"/>
      <c r="TL17" s="124"/>
      <c r="TM17" s="124"/>
      <c r="TN17" s="124"/>
      <c r="TO17" s="124"/>
      <c r="TP17" s="124"/>
      <c r="TQ17" s="124"/>
      <c r="TR17" s="124"/>
      <c r="TS17" s="124"/>
      <c r="TT17" s="124"/>
      <c r="TU17" s="124"/>
      <c r="TV17" s="124"/>
      <c r="TW17" s="124"/>
      <c r="TX17" s="124"/>
      <c r="TY17" s="124"/>
      <c r="TZ17" s="124"/>
      <c r="UA17" s="124"/>
      <c r="UB17" s="124"/>
      <c r="UC17" s="124"/>
      <c r="UD17" s="124"/>
      <c r="UE17" s="124"/>
      <c r="UF17" s="124"/>
      <c r="UG17" s="124"/>
      <c r="UH17" s="124"/>
      <c r="UI17" s="124"/>
      <c r="UJ17" s="124"/>
      <c r="UK17" s="124"/>
      <c r="UL17" s="124"/>
      <c r="UM17" s="124"/>
      <c r="UN17" s="124"/>
      <c r="UO17" s="124"/>
      <c r="UP17" s="124"/>
      <c r="UQ17" s="124"/>
      <c r="UR17" s="124"/>
      <c r="US17" s="124"/>
      <c r="UT17" s="124"/>
      <c r="UU17" s="124"/>
      <c r="UV17" s="124"/>
      <c r="UW17" s="124"/>
      <c r="UX17" s="124"/>
      <c r="UY17" s="124"/>
      <c r="UZ17" s="124"/>
      <c r="VA17" s="124"/>
      <c r="VB17" s="124"/>
      <c r="VC17" s="124"/>
      <c r="VD17" s="124"/>
      <c r="VE17" s="124"/>
      <c r="VF17" s="124"/>
      <c r="VG17" s="124"/>
      <c r="VH17" s="124"/>
      <c r="VI17" s="124"/>
      <c r="VJ17" s="124"/>
      <c r="VK17" s="124"/>
      <c r="VL17" s="124"/>
      <c r="VM17" s="124"/>
      <c r="VN17" s="124"/>
      <c r="VO17" s="124"/>
      <c r="VP17" s="124"/>
      <c r="VQ17" s="124"/>
      <c r="VR17" s="124"/>
      <c r="VS17" s="124"/>
      <c r="VT17" s="124"/>
      <c r="VU17" s="124"/>
      <c r="VV17" s="124"/>
      <c r="VW17" s="124"/>
      <c r="VX17" s="124"/>
      <c r="VY17" s="124"/>
      <c r="VZ17" s="124"/>
      <c r="WA17" s="124"/>
      <c r="WB17" s="124"/>
      <c r="WC17" s="124"/>
      <c r="WD17" s="124"/>
      <c r="WE17" s="124"/>
      <c r="WF17" s="124"/>
      <c r="WG17" s="124"/>
      <c r="WH17" s="124"/>
      <c r="WI17" s="124"/>
      <c r="WJ17" s="124"/>
      <c r="WK17" s="124"/>
      <c r="WL17" s="124"/>
      <c r="WM17" s="124"/>
      <c r="WN17" s="124"/>
      <c r="WO17" s="124"/>
      <c r="WP17" s="124"/>
      <c r="WQ17" s="124"/>
      <c r="WR17" s="124"/>
      <c r="WS17" s="124"/>
      <c r="WT17" s="124"/>
      <c r="WU17" s="124"/>
      <c r="WV17" s="124"/>
      <c r="WW17" s="124"/>
      <c r="WX17" s="124"/>
      <c r="WY17" s="124"/>
      <c r="WZ17" s="124"/>
      <c r="XA17" s="124"/>
      <c r="XB17" s="124"/>
      <c r="XC17" s="124"/>
      <c r="XD17" s="124"/>
      <c r="XE17" s="124"/>
      <c r="XF17" s="124"/>
      <c r="XG17" s="124"/>
      <c r="XH17" s="124"/>
      <c r="XI17" s="124"/>
      <c r="XJ17" s="124"/>
      <c r="XK17" s="124"/>
      <c r="XL17" s="124"/>
      <c r="XM17" s="124"/>
      <c r="XN17" s="124"/>
      <c r="XO17" s="124"/>
      <c r="XP17" s="124"/>
      <c r="XQ17" s="124"/>
      <c r="XR17" s="124"/>
      <c r="XS17" s="124"/>
      <c r="XT17" s="124"/>
      <c r="XU17" s="124"/>
      <c r="XV17" s="124"/>
      <c r="XW17" s="124"/>
      <c r="XX17" s="124"/>
      <c r="XY17" s="124"/>
      <c r="XZ17" s="124"/>
      <c r="YA17" s="124"/>
      <c r="YB17" s="124"/>
      <c r="YC17" s="124"/>
      <c r="YD17" s="124"/>
      <c r="YE17" s="124"/>
      <c r="YF17" s="124"/>
      <c r="YG17" s="124"/>
      <c r="YH17" s="124"/>
      <c r="YI17" s="124"/>
      <c r="YJ17" s="124"/>
      <c r="YK17" s="124"/>
      <c r="YL17" s="124"/>
      <c r="YM17" s="124"/>
      <c r="YN17" s="124"/>
      <c r="YO17" s="124"/>
      <c r="YP17" s="124"/>
      <c r="YQ17" s="124"/>
      <c r="YR17" s="124"/>
      <c r="YS17" s="124"/>
      <c r="YT17" s="124"/>
      <c r="YU17" s="124"/>
      <c r="YV17" s="124"/>
      <c r="YW17" s="124"/>
      <c r="YX17" s="124"/>
      <c r="YY17" s="124"/>
      <c r="YZ17" s="124"/>
      <c r="ZA17" s="124"/>
      <c r="ZB17" s="124"/>
      <c r="ZC17" s="124"/>
      <c r="ZD17" s="124"/>
      <c r="ZE17" s="124"/>
      <c r="ZF17" s="124"/>
      <c r="ZG17" s="124"/>
      <c r="ZH17" s="124"/>
      <c r="ZI17" s="124"/>
      <c r="ZJ17" s="124"/>
      <c r="ZK17" s="124"/>
      <c r="ZL17" s="124"/>
      <c r="ZM17" s="124"/>
      <c r="ZN17" s="124"/>
      <c r="ZO17" s="124"/>
      <c r="ZP17" s="124"/>
      <c r="ZQ17" s="124"/>
      <c r="ZR17" s="124"/>
      <c r="ZS17" s="124"/>
      <c r="ZT17" s="124"/>
      <c r="ZU17" s="124"/>
      <c r="ZV17" s="124"/>
      <c r="ZW17" s="124"/>
      <c r="ZX17" s="124"/>
      <c r="ZY17" s="124"/>
      <c r="ZZ17" s="124"/>
      <c r="AAA17" s="124"/>
      <c r="AAB17" s="124"/>
      <c r="AAC17" s="124"/>
      <c r="AAD17" s="124"/>
      <c r="AAE17" s="124"/>
      <c r="AAF17" s="124"/>
      <c r="AAG17" s="124"/>
      <c r="AAH17" s="124"/>
      <c r="AAI17" s="124"/>
      <c r="AAJ17" s="124"/>
      <c r="AAK17" s="124"/>
      <c r="AAL17" s="124"/>
      <c r="AAM17" s="124"/>
      <c r="AAN17" s="124"/>
      <c r="AAO17" s="124"/>
      <c r="AAP17" s="124"/>
      <c r="AAQ17" s="124"/>
      <c r="AAR17" s="124"/>
      <c r="AAS17" s="124"/>
      <c r="AAT17" s="124"/>
      <c r="AAU17" s="124"/>
      <c r="AAV17" s="124"/>
      <c r="AAW17" s="124"/>
      <c r="AAX17" s="124"/>
      <c r="AAY17" s="124"/>
      <c r="AAZ17" s="124"/>
      <c r="ABA17" s="124"/>
      <c r="ABB17" s="124"/>
      <c r="ABC17" s="124"/>
      <c r="ABD17" s="124"/>
      <c r="ABE17" s="124"/>
      <c r="ABF17" s="124"/>
      <c r="ABG17" s="124"/>
      <c r="ABH17" s="124"/>
      <c r="ABI17" s="124"/>
      <c r="ABJ17" s="124"/>
      <c r="ABK17" s="124"/>
      <c r="ABL17" s="124"/>
      <c r="ABM17" s="124"/>
      <c r="ABN17" s="124"/>
      <c r="ABO17" s="124"/>
      <c r="ABP17" s="124"/>
      <c r="ABQ17" s="124"/>
      <c r="ABR17" s="124"/>
      <c r="ABS17" s="124"/>
      <c r="ABT17" s="124"/>
      <c r="ABU17" s="124"/>
      <c r="ABV17" s="124"/>
      <c r="ABW17" s="124"/>
      <c r="ABX17" s="124"/>
      <c r="ABY17" s="124"/>
      <c r="ABZ17" s="124"/>
      <c r="ACA17" s="124"/>
      <c r="ACB17" s="124"/>
      <c r="ACC17" s="124"/>
      <c r="ACD17" s="124"/>
      <c r="ACE17" s="124"/>
      <c r="ACF17" s="124"/>
      <c r="ACG17" s="124"/>
      <c r="ACH17" s="124"/>
      <c r="ACI17" s="124"/>
      <c r="ACJ17" s="124"/>
      <c r="ACK17" s="124"/>
      <c r="ACL17" s="124"/>
      <c r="ACM17" s="124"/>
      <c r="ACN17" s="124"/>
      <c r="ACO17" s="124"/>
      <c r="ACP17" s="124"/>
      <c r="ACQ17" s="124"/>
      <c r="ACR17" s="124"/>
      <c r="ACS17" s="124"/>
      <c r="ACT17" s="124"/>
      <c r="ACU17" s="124"/>
      <c r="ACV17" s="124"/>
      <c r="ACW17" s="124"/>
      <c r="ACX17" s="124"/>
      <c r="ACY17" s="124"/>
      <c r="ACZ17" s="124"/>
      <c r="ADA17" s="124"/>
      <c r="ADB17" s="124"/>
      <c r="ADC17" s="124"/>
      <c r="ADD17" s="124"/>
      <c r="ADE17" s="124"/>
      <c r="ADF17" s="124"/>
      <c r="ADG17" s="124"/>
      <c r="ADH17" s="124"/>
      <c r="ADI17" s="124"/>
      <c r="ADJ17" s="124"/>
      <c r="ADK17" s="124"/>
      <c r="ADL17" s="124"/>
      <c r="ADM17" s="124"/>
      <c r="ADN17" s="124"/>
      <c r="ADO17" s="124"/>
      <c r="ADP17" s="124"/>
      <c r="ADQ17" s="124"/>
      <c r="ADR17" s="124"/>
      <c r="ADS17" s="124"/>
      <c r="ADT17" s="124"/>
      <c r="ADU17" s="124"/>
      <c r="ADV17" s="124"/>
      <c r="ADW17" s="124"/>
      <c r="ADX17" s="124"/>
      <c r="ADY17" s="124"/>
      <c r="ADZ17" s="124"/>
      <c r="AEA17" s="124"/>
      <c r="AEB17" s="124"/>
      <c r="AEC17" s="124"/>
      <c r="AED17" s="124"/>
      <c r="AEE17" s="124"/>
      <c r="AEF17" s="124"/>
      <c r="AEG17" s="124"/>
      <c r="AEH17" s="124"/>
      <c r="AEI17" s="124"/>
      <c r="AEJ17" s="124"/>
      <c r="AEK17" s="124"/>
      <c r="AEL17" s="124"/>
      <c r="AEM17" s="124"/>
      <c r="AEN17" s="124"/>
      <c r="AEO17" s="124"/>
      <c r="AEP17" s="124"/>
      <c r="AEQ17" s="124"/>
      <c r="AER17" s="124"/>
      <c r="AES17" s="124"/>
      <c r="AET17" s="124"/>
      <c r="AEU17" s="124"/>
      <c r="AEV17" s="124"/>
      <c r="AEW17" s="124"/>
      <c r="AEX17" s="124"/>
      <c r="AEY17" s="124"/>
      <c r="AEZ17" s="124"/>
      <c r="AFA17" s="124"/>
      <c r="AFB17" s="124"/>
      <c r="AFC17" s="124"/>
      <c r="AFD17" s="124"/>
      <c r="AFE17" s="124"/>
      <c r="AFF17" s="124"/>
      <c r="AFG17" s="124"/>
      <c r="AFH17" s="124"/>
      <c r="AFI17" s="124"/>
      <c r="AFJ17" s="124"/>
      <c r="AFK17" s="124"/>
      <c r="AFL17" s="124"/>
      <c r="AFM17" s="124"/>
      <c r="AFN17" s="124"/>
      <c r="AFO17" s="124"/>
      <c r="AFP17" s="124"/>
      <c r="AFQ17" s="124"/>
      <c r="AFR17" s="124"/>
      <c r="AFS17" s="124"/>
      <c r="AFT17" s="124"/>
      <c r="AFU17" s="124"/>
      <c r="AFV17" s="124"/>
      <c r="AFW17" s="124"/>
      <c r="AFX17" s="124"/>
      <c r="AFY17" s="124"/>
      <c r="AFZ17" s="124"/>
      <c r="AGA17" s="124"/>
      <c r="AGB17" s="124"/>
      <c r="AGC17" s="124"/>
      <c r="AGD17" s="124"/>
      <c r="AGE17" s="124"/>
      <c r="AGF17" s="124"/>
      <c r="AGG17" s="124"/>
      <c r="AGH17" s="124"/>
      <c r="AGI17" s="124"/>
      <c r="AGJ17" s="124"/>
      <c r="AGK17" s="124"/>
      <c r="AGL17" s="124"/>
      <c r="AGM17" s="124"/>
      <c r="AGN17" s="124"/>
      <c r="AGO17" s="124"/>
      <c r="AGP17" s="124"/>
      <c r="AGQ17" s="124"/>
      <c r="AGR17" s="124"/>
      <c r="AGS17" s="124"/>
      <c r="AGT17" s="124"/>
      <c r="AGU17" s="124"/>
      <c r="AGV17" s="124"/>
      <c r="AGW17" s="124"/>
      <c r="AGX17" s="124"/>
      <c r="AGY17" s="124"/>
      <c r="AGZ17" s="124"/>
      <c r="AHA17" s="124"/>
      <c r="AHB17" s="124"/>
      <c r="AHC17" s="124"/>
      <c r="AHD17" s="124"/>
      <c r="AHE17" s="124"/>
      <c r="AHF17" s="124"/>
      <c r="AHG17" s="124"/>
      <c r="AHH17" s="124"/>
      <c r="AHI17" s="124"/>
      <c r="AHJ17" s="124"/>
      <c r="AHK17" s="124"/>
      <c r="AHL17" s="124"/>
      <c r="AHM17" s="124"/>
      <c r="AHN17" s="124"/>
      <c r="AHO17" s="124"/>
      <c r="AHP17" s="124"/>
      <c r="AHQ17" s="124"/>
      <c r="AHR17" s="124"/>
      <c r="AHS17" s="124"/>
      <c r="AHT17" s="124"/>
      <c r="AHU17" s="124"/>
      <c r="AHV17" s="124"/>
      <c r="AHW17" s="124"/>
      <c r="AHX17" s="124"/>
      <c r="AHY17" s="124"/>
      <c r="AHZ17" s="124"/>
      <c r="AIA17" s="124"/>
      <c r="AIB17" s="124"/>
      <c r="AIC17" s="124"/>
      <c r="AID17" s="124"/>
      <c r="AIE17" s="124"/>
      <c r="AIF17" s="124"/>
      <c r="AIG17" s="124"/>
      <c r="AIH17" s="124"/>
      <c r="AII17" s="124"/>
      <c r="AIJ17" s="124"/>
      <c r="AIK17" s="124"/>
      <c r="AIL17" s="124"/>
      <c r="AIM17" s="124"/>
      <c r="AIN17" s="124"/>
      <c r="AIO17" s="124"/>
      <c r="AIP17" s="124"/>
      <c r="AIQ17" s="124"/>
      <c r="AIR17" s="124"/>
      <c r="AIS17" s="124"/>
    </row>
    <row r="18" spans="1:929" ht="36" customHeight="1" x14ac:dyDescent="0.2">
      <c r="A18" s="40"/>
      <c r="B18" s="282">
        <v>4</v>
      </c>
      <c r="C18" s="277" t="s">
        <v>324</v>
      </c>
      <c r="D18" s="278"/>
      <c r="E18" s="153"/>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c r="IR18" s="124"/>
      <c r="IS18" s="124"/>
      <c r="IT18" s="124"/>
      <c r="IU18" s="124"/>
      <c r="IV18" s="124"/>
      <c r="IW18" s="124"/>
      <c r="IX18" s="124"/>
      <c r="IY18" s="124"/>
      <c r="IZ18" s="124"/>
      <c r="JA18" s="124"/>
      <c r="JB18" s="124"/>
      <c r="JC18" s="124"/>
      <c r="JD18" s="124"/>
      <c r="JE18" s="124"/>
      <c r="JF18" s="124"/>
      <c r="JG18" s="124"/>
      <c r="JH18" s="124"/>
      <c r="JI18" s="124"/>
      <c r="JJ18" s="124"/>
      <c r="JK18" s="124"/>
      <c r="JL18" s="124"/>
      <c r="JM18" s="124"/>
      <c r="JN18" s="124"/>
      <c r="JO18" s="124"/>
      <c r="JP18" s="124"/>
      <c r="JQ18" s="124"/>
      <c r="JR18" s="124"/>
      <c r="JS18" s="124"/>
      <c r="JT18" s="124"/>
      <c r="JU18" s="124"/>
      <c r="JV18" s="124"/>
      <c r="JW18" s="124"/>
      <c r="JX18" s="124"/>
      <c r="JY18" s="124"/>
      <c r="JZ18" s="124"/>
      <c r="KA18" s="124"/>
      <c r="KB18" s="124"/>
      <c r="KC18" s="124"/>
      <c r="KD18" s="124"/>
      <c r="KE18" s="124"/>
      <c r="KF18" s="124"/>
      <c r="KG18" s="124"/>
      <c r="KH18" s="124"/>
      <c r="KI18" s="124"/>
      <c r="KJ18" s="124"/>
      <c r="KK18" s="124"/>
      <c r="KL18" s="124"/>
      <c r="KM18" s="124"/>
      <c r="KN18" s="124"/>
      <c r="KO18" s="124"/>
      <c r="KP18" s="124"/>
      <c r="KQ18" s="124"/>
      <c r="KR18" s="124"/>
      <c r="KS18" s="124"/>
      <c r="KT18" s="124"/>
      <c r="KU18" s="124"/>
      <c r="KV18" s="124"/>
      <c r="KW18" s="124"/>
      <c r="KX18" s="124"/>
      <c r="KY18" s="124"/>
      <c r="KZ18" s="124"/>
      <c r="LA18" s="124"/>
      <c r="LB18" s="124"/>
      <c r="LC18" s="124"/>
      <c r="LD18" s="124"/>
      <c r="LE18" s="124"/>
      <c r="LF18" s="124"/>
      <c r="LG18" s="124"/>
      <c r="LH18" s="124"/>
      <c r="LI18" s="124"/>
      <c r="LJ18" s="124"/>
      <c r="LK18" s="124"/>
      <c r="LL18" s="124"/>
      <c r="LM18" s="124"/>
      <c r="LN18" s="124"/>
      <c r="LO18" s="124"/>
      <c r="LP18" s="124"/>
      <c r="LQ18" s="124"/>
      <c r="LR18" s="124"/>
      <c r="LS18" s="124"/>
      <c r="LT18" s="124"/>
      <c r="LU18" s="124"/>
      <c r="LV18" s="124"/>
      <c r="LW18" s="124"/>
      <c r="LX18" s="124"/>
      <c r="LY18" s="124"/>
      <c r="LZ18" s="124"/>
      <c r="MA18" s="124"/>
      <c r="MB18" s="124"/>
      <c r="MC18" s="124"/>
      <c r="MD18" s="124"/>
      <c r="ME18" s="124"/>
      <c r="MF18" s="124"/>
      <c r="MG18" s="124"/>
      <c r="MH18" s="124"/>
      <c r="MI18" s="124"/>
      <c r="MJ18" s="124"/>
      <c r="MK18" s="124"/>
      <c r="ML18" s="124"/>
      <c r="MM18" s="124"/>
      <c r="MN18" s="124"/>
      <c r="MO18" s="124"/>
      <c r="MP18" s="124"/>
      <c r="MQ18" s="124"/>
      <c r="MR18" s="124"/>
      <c r="MS18" s="124"/>
      <c r="MT18" s="124"/>
      <c r="MU18" s="124"/>
      <c r="MV18" s="124"/>
      <c r="MW18" s="124"/>
      <c r="MX18" s="124"/>
      <c r="MY18" s="124"/>
      <c r="MZ18" s="124"/>
      <c r="NA18" s="124"/>
      <c r="NB18" s="124"/>
      <c r="NC18" s="124"/>
      <c r="ND18" s="124"/>
      <c r="NE18" s="124"/>
      <c r="NF18" s="124"/>
      <c r="NG18" s="124"/>
      <c r="NH18" s="124"/>
      <c r="NI18" s="124"/>
      <c r="NJ18" s="124"/>
      <c r="NK18" s="124"/>
      <c r="NL18" s="124"/>
      <c r="NM18" s="124"/>
      <c r="NN18" s="124"/>
      <c r="NO18" s="124"/>
      <c r="NP18" s="124"/>
      <c r="NQ18" s="124"/>
      <c r="NR18" s="124"/>
      <c r="NS18" s="124"/>
      <c r="NT18" s="124"/>
      <c r="NU18" s="124"/>
      <c r="NV18" s="124"/>
      <c r="NW18" s="124"/>
      <c r="NX18" s="124"/>
      <c r="NY18" s="124"/>
      <c r="NZ18" s="124"/>
      <c r="OA18" s="124"/>
      <c r="OB18" s="124"/>
      <c r="OC18" s="124"/>
      <c r="OD18" s="124"/>
      <c r="OE18" s="124"/>
      <c r="OF18" s="124"/>
      <c r="OG18" s="124"/>
      <c r="OH18" s="124"/>
      <c r="OI18" s="124"/>
      <c r="OJ18" s="124"/>
      <c r="OK18" s="124"/>
      <c r="OL18" s="124"/>
      <c r="OM18" s="124"/>
      <c r="ON18" s="124"/>
      <c r="OO18" s="124"/>
      <c r="OP18" s="124"/>
      <c r="OQ18" s="124"/>
      <c r="OR18" s="124"/>
      <c r="OS18" s="124"/>
      <c r="OT18" s="124"/>
      <c r="OU18" s="124"/>
      <c r="OV18" s="124"/>
      <c r="OW18" s="124"/>
      <c r="OX18" s="124"/>
      <c r="OY18" s="124"/>
      <c r="OZ18" s="124"/>
      <c r="PA18" s="124"/>
      <c r="PB18" s="124"/>
      <c r="PC18" s="124"/>
      <c r="PD18" s="124"/>
      <c r="PE18" s="124"/>
      <c r="PF18" s="124"/>
      <c r="PG18" s="124"/>
      <c r="PH18" s="124"/>
      <c r="PI18" s="124"/>
      <c r="PJ18" s="124"/>
      <c r="PK18" s="124"/>
      <c r="PL18" s="124"/>
      <c r="PM18" s="124"/>
      <c r="PN18" s="124"/>
      <c r="PO18" s="124"/>
      <c r="PP18" s="124"/>
      <c r="PQ18" s="124"/>
      <c r="PR18" s="124"/>
      <c r="PS18" s="124"/>
      <c r="PT18" s="124"/>
      <c r="PU18" s="124"/>
      <c r="PV18" s="124"/>
      <c r="PW18" s="124"/>
      <c r="PX18" s="124"/>
      <c r="PY18" s="124"/>
      <c r="PZ18" s="124"/>
      <c r="QA18" s="124"/>
      <c r="QB18" s="124"/>
      <c r="QC18" s="124"/>
      <c r="QD18" s="124"/>
      <c r="QE18" s="124"/>
      <c r="QF18" s="124"/>
      <c r="QG18" s="124"/>
      <c r="QH18" s="124"/>
      <c r="QI18" s="124"/>
      <c r="QJ18" s="124"/>
      <c r="QK18" s="124"/>
      <c r="QL18" s="124"/>
      <c r="QM18" s="124"/>
      <c r="QN18" s="124"/>
      <c r="QO18" s="124"/>
      <c r="QP18" s="124"/>
      <c r="QQ18" s="124"/>
      <c r="QR18" s="124"/>
      <c r="QS18" s="124"/>
      <c r="QT18" s="124"/>
      <c r="QU18" s="124"/>
      <c r="QV18" s="124"/>
      <c r="QW18" s="124"/>
      <c r="QX18" s="124"/>
      <c r="QY18" s="124"/>
      <c r="QZ18" s="124"/>
      <c r="RA18" s="124"/>
      <c r="RB18" s="124"/>
      <c r="RC18" s="124"/>
      <c r="RD18" s="124"/>
      <c r="RE18" s="124"/>
      <c r="RF18" s="124"/>
      <c r="RG18" s="124"/>
      <c r="RH18" s="124"/>
      <c r="RI18" s="124"/>
      <c r="RJ18" s="124"/>
      <c r="RK18" s="124"/>
      <c r="RL18" s="124"/>
      <c r="RM18" s="124"/>
      <c r="RN18" s="124"/>
      <c r="RO18" s="124"/>
      <c r="RP18" s="124"/>
      <c r="RQ18" s="124"/>
      <c r="RR18" s="124"/>
      <c r="RS18" s="124"/>
      <c r="RT18" s="124"/>
      <c r="RU18" s="124"/>
      <c r="RV18" s="124"/>
      <c r="RW18" s="124"/>
      <c r="RX18" s="124"/>
      <c r="RY18" s="124"/>
      <c r="RZ18" s="124"/>
      <c r="SA18" s="124"/>
      <c r="SB18" s="124"/>
      <c r="SC18" s="124"/>
      <c r="SD18" s="124"/>
      <c r="SE18" s="124"/>
      <c r="SF18" s="124"/>
      <c r="SG18" s="124"/>
      <c r="SH18" s="124"/>
      <c r="SI18" s="124"/>
      <c r="SJ18" s="124"/>
      <c r="SK18" s="124"/>
      <c r="SL18" s="124"/>
      <c r="SM18" s="124"/>
      <c r="SN18" s="124"/>
      <c r="SO18" s="124"/>
      <c r="SP18" s="124"/>
      <c r="SQ18" s="124"/>
      <c r="SR18" s="124"/>
      <c r="SS18" s="124"/>
      <c r="ST18" s="124"/>
      <c r="SU18" s="124"/>
      <c r="SV18" s="124"/>
      <c r="SW18" s="124"/>
      <c r="SX18" s="124"/>
      <c r="SY18" s="124"/>
      <c r="SZ18" s="124"/>
      <c r="TA18" s="124"/>
      <c r="TB18" s="124"/>
      <c r="TC18" s="124"/>
      <c r="TD18" s="124"/>
      <c r="TE18" s="124"/>
      <c r="TF18" s="124"/>
      <c r="TG18" s="124"/>
      <c r="TH18" s="124"/>
      <c r="TI18" s="124"/>
      <c r="TJ18" s="124"/>
      <c r="TK18" s="124"/>
      <c r="TL18" s="124"/>
      <c r="TM18" s="124"/>
      <c r="TN18" s="124"/>
      <c r="TO18" s="124"/>
      <c r="TP18" s="124"/>
      <c r="TQ18" s="124"/>
      <c r="TR18" s="124"/>
      <c r="TS18" s="124"/>
      <c r="TT18" s="124"/>
      <c r="TU18" s="124"/>
      <c r="TV18" s="124"/>
      <c r="TW18" s="124"/>
      <c r="TX18" s="124"/>
      <c r="TY18" s="124"/>
      <c r="TZ18" s="124"/>
      <c r="UA18" s="124"/>
      <c r="UB18" s="124"/>
      <c r="UC18" s="124"/>
      <c r="UD18" s="124"/>
      <c r="UE18" s="124"/>
      <c r="UF18" s="124"/>
      <c r="UG18" s="124"/>
      <c r="UH18" s="124"/>
      <c r="UI18" s="124"/>
      <c r="UJ18" s="124"/>
      <c r="UK18" s="124"/>
      <c r="UL18" s="124"/>
      <c r="UM18" s="124"/>
      <c r="UN18" s="124"/>
      <c r="UO18" s="124"/>
      <c r="UP18" s="124"/>
      <c r="UQ18" s="124"/>
      <c r="UR18" s="124"/>
      <c r="US18" s="124"/>
      <c r="UT18" s="124"/>
      <c r="UU18" s="124"/>
      <c r="UV18" s="124"/>
      <c r="UW18" s="124"/>
      <c r="UX18" s="124"/>
      <c r="UY18" s="124"/>
      <c r="UZ18" s="124"/>
      <c r="VA18" s="124"/>
      <c r="VB18" s="124"/>
      <c r="VC18" s="124"/>
      <c r="VD18" s="124"/>
      <c r="VE18" s="124"/>
      <c r="VF18" s="124"/>
      <c r="VG18" s="124"/>
      <c r="VH18" s="124"/>
      <c r="VI18" s="124"/>
      <c r="VJ18" s="124"/>
      <c r="VK18" s="124"/>
      <c r="VL18" s="124"/>
      <c r="VM18" s="124"/>
      <c r="VN18" s="124"/>
      <c r="VO18" s="124"/>
      <c r="VP18" s="124"/>
      <c r="VQ18" s="124"/>
      <c r="VR18" s="124"/>
      <c r="VS18" s="124"/>
      <c r="VT18" s="124"/>
      <c r="VU18" s="124"/>
      <c r="VV18" s="124"/>
      <c r="VW18" s="124"/>
      <c r="VX18" s="124"/>
      <c r="VY18" s="124"/>
      <c r="VZ18" s="124"/>
      <c r="WA18" s="124"/>
      <c r="WB18" s="124"/>
      <c r="WC18" s="124"/>
      <c r="WD18" s="124"/>
      <c r="WE18" s="124"/>
      <c r="WF18" s="124"/>
      <c r="WG18" s="124"/>
      <c r="WH18" s="124"/>
      <c r="WI18" s="124"/>
      <c r="WJ18" s="124"/>
      <c r="WK18" s="124"/>
      <c r="WL18" s="124"/>
      <c r="WM18" s="124"/>
      <c r="WN18" s="124"/>
      <c r="WO18" s="124"/>
      <c r="WP18" s="124"/>
      <c r="WQ18" s="124"/>
      <c r="WR18" s="124"/>
      <c r="WS18" s="124"/>
      <c r="WT18" s="124"/>
      <c r="WU18" s="124"/>
      <c r="WV18" s="124"/>
      <c r="WW18" s="124"/>
      <c r="WX18" s="124"/>
      <c r="WY18" s="124"/>
      <c r="WZ18" s="124"/>
      <c r="XA18" s="124"/>
      <c r="XB18" s="124"/>
      <c r="XC18" s="124"/>
      <c r="XD18" s="124"/>
      <c r="XE18" s="124"/>
      <c r="XF18" s="124"/>
      <c r="XG18" s="124"/>
      <c r="XH18" s="124"/>
      <c r="XI18" s="124"/>
      <c r="XJ18" s="124"/>
      <c r="XK18" s="124"/>
      <c r="XL18" s="124"/>
      <c r="XM18" s="124"/>
      <c r="XN18" s="124"/>
      <c r="XO18" s="124"/>
      <c r="XP18" s="124"/>
      <c r="XQ18" s="124"/>
      <c r="XR18" s="124"/>
      <c r="XS18" s="124"/>
      <c r="XT18" s="124"/>
      <c r="XU18" s="124"/>
      <c r="XV18" s="124"/>
      <c r="XW18" s="124"/>
      <c r="XX18" s="124"/>
      <c r="XY18" s="124"/>
      <c r="XZ18" s="124"/>
      <c r="YA18" s="124"/>
      <c r="YB18" s="124"/>
      <c r="YC18" s="124"/>
      <c r="YD18" s="124"/>
      <c r="YE18" s="124"/>
      <c r="YF18" s="124"/>
      <c r="YG18" s="124"/>
      <c r="YH18" s="124"/>
      <c r="YI18" s="124"/>
      <c r="YJ18" s="124"/>
      <c r="YK18" s="124"/>
      <c r="YL18" s="124"/>
      <c r="YM18" s="124"/>
      <c r="YN18" s="124"/>
      <c r="YO18" s="124"/>
      <c r="YP18" s="124"/>
      <c r="YQ18" s="124"/>
      <c r="YR18" s="124"/>
      <c r="YS18" s="124"/>
      <c r="YT18" s="124"/>
      <c r="YU18" s="124"/>
      <c r="YV18" s="124"/>
      <c r="YW18" s="124"/>
      <c r="YX18" s="124"/>
      <c r="YY18" s="124"/>
      <c r="YZ18" s="124"/>
      <c r="ZA18" s="124"/>
      <c r="ZB18" s="124"/>
      <c r="ZC18" s="124"/>
      <c r="ZD18" s="124"/>
      <c r="ZE18" s="124"/>
      <c r="ZF18" s="124"/>
      <c r="ZG18" s="124"/>
      <c r="ZH18" s="124"/>
      <c r="ZI18" s="124"/>
      <c r="ZJ18" s="124"/>
      <c r="ZK18" s="124"/>
      <c r="ZL18" s="124"/>
      <c r="ZM18" s="124"/>
      <c r="ZN18" s="124"/>
      <c r="ZO18" s="124"/>
      <c r="ZP18" s="124"/>
      <c r="ZQ18" s="124"/>
      <c r="ZR18" s="124"/>
      <c r="ZS18" s="124"/>
      <c r="ZT18" s="124"/>
      <c r="ZU18" s="124"/>
      <c r="ZV18" s="124"/>
      <c r="ZW18" s="124"/>
      <c r="ZX18" s="124"/>
      <c r="ZY18" s="124"/>
      <c r="ZZ18" s="124"/>
      <c r="AAA18" s="124"/>
      <c r="AAB18" s="124"/>
      <c r="AAC18" s="124"/>
      <c r="AAD18" s="124"/>
      <c r="AAE18" s="124"/>
      <c r="AAF18" s="124"/>
      <c r="AAG18" s="124"/>
      <c r="AAH18" s="124"/>
      <c r="AAI18" s="124"/>
      <c r="AAJ18" s="124"/>
      <c r="AAK18" s="124"/>
      <c r="AAL18" s="124"/>
      <c r="AAM18" s="124"/>
      <c r="AAN18" s="124"/>
      <c r="AAO18" s="124"/>
      <c r="AAP18" s="124"/>
      <c r="AAQ18" s="124"/>
      <c r="AAR18" s="124"/>
      <c r="AAS18" s="124"/>
      <c r="AAT18" s="124"/>
      <c r="AAU18" s="124"/>
      <c r="AAV18" s="124"/>
      <c r="AAW18" s="124"/>
      <c r="AAX18" s="124"/>
      <c r="AAY18" s="124"/>
      <c r="AAZ18" s="124"/>
      <c r="ABA18" s="124"/>
      <c r="ABB18" s="124"/>
      <c r="ABC18" s="124"/>
      <c r="ABD18" s="124"/>
      <c r="ABE18" s="124"/>
      <c r="ABF18" s="124"/>
      <c r="ABG18" s="124"/>
      <c r="ABH18" s="124"/>
      <c r="ABI18" s="124"/>
      <c r="ABJ18" s="124"/>
      <c r="ABK18" s="124"/>
      <c r="ABL18" s="124"/>
      <c r="ABM18" s="124"/>
      <c r="ABN18" s="124"/>
      <c r="ABO18" s="124"/>
      <c r="ABP18" s="124"/>
      <c r="ABQ18" s="124"/>
      <c r="ABR18" s="124"/>
      <c r="ABS18" s="124"/>
      <c r="ABT18" s="124"/>
      <c r="ABU18" s="124"/>
      <c r="ABV18" s="124"/>
      <c r="ABW18" s="124"/>
      <c r="ABX18" s="124"/>
      <c r="ABY18" s="124"/>
      <c r="ABZ18" s="124"/>
      <c r="ACA18" s="124"/>
      <c r="ACB18" s="124"/>
      <c r="ACC18" s="124"/>
      <c r="ACD18" s="124"/>
      <c r="ACE18" s="124"/>
      <c r="ACF18" s="124"/>
      <c r="ACG18" s="124"/>
      <c r="ACH18" s="124"/>
      <c r="ACI18" s="124"/>
      <c r="ACJ18" s="124"/>
      <c r="ACK18" s="124"/>
      <c r="ACL18" s="124"/>
      <c r="ACM18" s="124"/>
      <c r="ACN18" s="124"/>
      <c r="ACO18" s="124"/>
      <c r="ACP18" s="124"/>
      <c r="ACQ18" s="124"/>
      <c r="ACR18" s="124"/>
      <c r="ACS18" s="124"/>
      <c r="ACT18" s="124"/>
      <c r="ACU18" s="124"/>
      <c r="ACV18" s="124"/>
      <c r="ACW18" s="124"/>
      <c r="ACX18" s="124"/>
      <c r="ACY18" s="124"/>
      <c r="ACZ18" s="124"/>
      <c r="ADA18" s="124"/>
      <c r="ADB18" s="124"/>
      <c r="ADC18" s="124"/>
      <c r="ADD18" s="124"/>
      <c r="ADE18" s="124"/>
      <c r="ADF18" s="124"/>
      <c r="ADG18" s="124"/>
      <c r="ADH18" s="124"/>
      <c r="ADI18" s="124"/>
      <c r="ADJ18" s="124"/>
      <c r="ADK18" s="124"/>
      <c r="ADL18" s="124"/>
      <c r="ADM18" s="124"/>
      <c r="ADN18" s="124"/>
      <c r="ADO18" s="124"/>
      <c r="ADP18" s="124"/>
      <c r="ADQ18" s="124"/>
      <c r="ADR18" s="124"/>
      <c r="ADS18" s="124"/>
      <c r="ADT18" s="124"/>
      <c r="ADU18" s="124"/>
      <c r="ADV18" s="124"/>
      <c r="ADW18" s="124"/>
      <c r="ADX18" s="124"/>
      <c r="ADY18" s="124"/>
      <c r="ADZ18" s="124"/>
      <c r="AEA18" s="124"/>
      <c r="AEB18" s="124"/>
      <c r="AEC18" s="124"/>
      <c r="AED18" s="124"/>
      <c r="AEE18" s="124"/>
      <c r="AEF18" s="124"/>
      <c r="AEG18" s="124"/>
      <c r="AEH18" s="124"/>
      <c r="AEI18" s="124"/>
      <c r="AEJ18" s="124"/>
      <c r="AEK18" s="124"/>
      <c r="AEL18" s="124"/>
      <c r="AEM18" s="124"/>
      <c r="AEN18" s="124"/>
      <c r="AEO18" s="124"/>
      <c r="AEP18" s="124"/>
      <c r="AEQ18" s="124"/>
      <c r="AER18" s="124"/>
      <c r="AES18" s="124"/>
      <c r="AET18" s="124"/>
      <c r="AEU18" s="124"/>
      <c r="AEV18" s="124"/>
      <c r="AEW18" s="124"/>
      <c r="AEX18" s="124"/>
      <c r="AEY18" s="124"/>
      <c r="AEZ18" s="124"/>
      <c r="AFA18" s="124"/>
      <c r="AFB18" s="124"/>
      <c r="AFC18" s="124"/>
      <c r="AFD18" s="124"/>
      <c r="AFE18" s="124"/>
      <c r="AFF18" s="124"/>
      <c r="AFG18" s="124"/>
      <c r="AFH18" s="124"/>
      <c r="AFI18" s="124"/>
      <c r="AFJ18" s="124"/>
      <c r="AFK18" s="124"/>
      <c r="AFL18" s="124"/>
      <c r="AFM18" s="124"/>
      <c r="AFN18" s="124"/>
      <c r="AFO18" s="124"/>
      <c r="AFP18" s="124"/>
      <c r="AFQ18" s="124"/>
      <c r="AFR18" s="124"/>
      <c r="AFS18" s="124"/>
      <c r="AFT18" s="124"/>
      <c r="AFU18" s="124"/>
      <c r="AFV18" s="124"/>
      <c r="AFW18" s="124"/>
      <c r="AFX18" s="124"/>
      <c r="AFY18" s="124"/>
      <c r="AFZ18" s="124"/>
      <c r="AGA18" s="124"/>
      <c r="AGB18" s="124"/>
      <c r="AGC18" s="124"/>
      <c r="AGD18" s="124"/>
      <c r="AGE18" s="124"/>
      <c r="AGF18" s="124"/>
      <c r="AGG18" s="124"/>
      <c r="AGH18" s="124"/>
      <c r="AGI18" s="124"/>
      <c r="AGJ18" s="124"/>
      <c r="AGK18" s="124"/>
      <c r="AGL18" s="124"/>
      <c r="AGM18" s="124"/>
      <c r="AGN18" s="124"/>
      <c r="AGO18" s="124"/>
      <c r="AGP18" s="124"/>
      <c r="AGQ18" s="124"/>
      <c r="AGR18" s="124"/>
      <c r="AGS18" s="124"/>
      <c r="AGT18" s="124"/>
      <c r="AGU18" s="124"/>
      <c r="AGV18" s="124"/>
      <c r="AGW18" s="124"/>
      <c r="AGX18" s="124"/>
      <c r="AGY18" s="124"/>
      <c r="AGZ18" s="124"/>
      <c r="AHA18" s="124"/>
      <c r="AHB18" s="124"/>
      <c r="AHC18" s="124"/>
      <c r="AHD18" s="124"/>
      <c r="AHE18" s="124"/>
      <c r="AHF18" s="124"/>
      <c r="AHG18" s="124"/>
      <c r="AHH18" s="124"/>
      <c r="AHI18" s="124"/>
      <c r="AHJ18" s="124"/>
      <c r="AHK18" s="124"/>
      <c r="AHL18" s="124"/>
      <c r="AHM18" s="124"/>
      <c r="AHN18" s="124"/>
      <c r="AHO18" s="124"/>
      <c r="AHP18" s="124"/>
      <c r="AHQ18" s="124"/>
      <c r="AHR18" s="124"/>
      <c r="AHS18" s="124"/>
      <c r="AHT18" s="124"/>
      <c r="AHU18" s="124"/>
      <c r="AHV18" s="124"/>
      <c r="AHW18" s="124"/>
      <c r="AHX18" s="124"/>
      <c r="AHY18" s="124"/>
      <c r="AHZ18" s="124"/>
      <c r="AIA18" s="124"/>
      <c r="AIB18" s="124"/>
      <c r="AIC18" s="124"/>
      <c r="AID18" s="124"/>
      <c r="AIE18" s="124"/>
      <c r="AIF18" s="124"/>
      <c r="AIG18" s="124"/>
      <c r="AIH18" s="124"/>
      <c r="AII18" s="124"/>
      <c r="AIJ18" s="124"/>
      <c r="AIK18" s="124"/>
      <c r="AIL18" s="124"/>
      <c r="AIM18" s="124"/>
      <c r="AIN18" s="124"/>
      <c r="AIO18" s="124"/>
      <c r="AIP18" s="124"/>
      <c r="AIQ18" s="124"/>
      <c r="AIR18" s="124"/>
      <c r="AIS18" s="124"/>
    </row>
    <row r="19" spans="1:929" ht="18" x14ac:dyDescent="0.2">
      <c r="A19" s="37"/>
      <c r="B19" s="283"/>
      <c r="C19" s="264" t="s">
        <v>277</v>
      </c>
      <c r="D19" s="265"/>
      <c r="E19" s="153"/>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c r="IM19" s="124"/>
      <c r="IN19" s="124"/>
      <c r="IO19" s="124"/>
      <c r="IP19" s="124"/>
      <c r="IQ19" s="124"/>
      <c r="IR19" s="124"/>
      <c r="IS19" s="124"/>
      <c r="IT19" s="124"/>
      <c r="IU19" s="124"/>
      <c r="IV19" s="124"/>
      <c r="IW19" s="124"/>
      <c r="IX19" s="124"/>
      <c r="IY19" s="124"/>
      <c r="IZ19" s="124"/>
      <c r="JA19" s="124"/>
      <c r="JB19" s="124"/>
      <c r="JC19" s="124"/>
      <c r="JD19" s="124"/>
      <c r="JE19" s="124"/>
      <c r="JF19" s="124"/>
      <c r="JG19" s="124"/>
      <c r="JH19" s="124"/>
      <c r="JI19" s="124"/>
      <c r="JJ19" s="124"/>
      <c r="JK19" s="124"/>
      <c r="JL19" s="124"/>
      <c r="JM19" s="124"/>
      <c r="JN19" s="124"/>
      <c r="JO19" s="124"/>
      <c r="JP19" s="124"/>
      <c r="JQ19" s="124"/>
      <c r="JR19" s="124"/>
      <c r="JS19" s="124"/>
      <c r="JT19" s="124"/>
      <c r="JU19" s="124"/>
      <c r="JV19" s="124"/>
      <c r="JW19" s="124"/>
      <c r="JX19" s="124"/>
      <c r="JY19" s="124"/>
      <c r="JZ19" s="124"/>
      <c r="KA19" s="124"/>
      <c r="KB19" s="124"/>
      <c r="KC19" s="124"/>
      <c r="KD19" s="124"/>
      <c r="KE19" s="124"/>
      <c r="KF19" s="124"/>
      <c r="KG19" s="124"/>
      <c r="KH19" s="124"/>
      <c r="KI19" s="124"/>
      <c r="KJ19" s="124"/>
      <c r="KK19" s="124"/>
      <c r="KL19" s="124"/>
      <c r="KM19" s="124"/>
      <c r="KN19" s="124"/>
      <c r="KO19" s="124"/>
      <c r="KP19" s="124"/>
      <c r="KQ19" s="124"/>
      <c r="KR19" s="124"/>
      <c r="KS19" s="124"/>
      <c r="KT19" s="124"/>
      <c r="KU19" s="124"/>
      <c r="KV19" s="124"/>
      <c r="KW19" s="124"/>
      <c r="KX19" s="124"/>
      <c r="KY19" s="124"/>
      <c r="KZ19" s="124"/>
      <c r="LA19" s="124"/>
      <c r="LB19" s="124"/>
      <c r="LC19" s="124"/>
      <c r="LD19" s="124"/>
      <c r="LE19" s="124"/>
      <c r="LF19" s="124"/>
      <c r="LG19" s="124"/>
      <c r="LH19" s="124"/>
      <c r="LI19" s="124"/>
      <c r="LJ19" s="124"/>
      <c r="LK19" s="124"/>
      <c r="LL19" s="124"/>
      <c r="LM19" s="124"/>
      <c r="LN19" s="124"/>
      <c r="LO19" s="124"/>
      <c r="LP19" s="124"/>
      <c r="LQ19" s="124"/>
      <c r="LR19" s="124"/>
      <c r="LS19" s="124"/>
      <c r="LT19" s="124"/>
      <c r="LU19" s="124"/>
      <c r="LV19" s="124"/>
      <c r="LW19" s="124"/>
      <c r="LX19" s="124"/>
      <c r="LY19" s="124"/>
      <c r="LZ19" s="124"/>
      <c r="MA19" s="124"/>
      <c r="MB19" s="124"/>
      <c r="MC19" s="124"/>
      <c r="MD19" s="124"/>
      <c r="ME19" s="124"/>
      <c r="MF19" s="124"/>
      <c r="MG19" s="124"/>
      <c r="MH19" s="124"/>
      <c r="MI19" s="124"/>
      <c r="MJ19" s="124"/>
      <c r="MK19" s="124"/>
      <c r="ML19" s="124"/>
      <c r="MM19" s="124"/>
      <c r="MN19" s="124"/>
      <c r="MO19" s="124"/>
      <c r="MP19" s="124"/>
      <c r="MQ19" s="124"/>
      <c r="MR19" s="124"/>
      <c r="MS19" s="124"/>
      <c r="MT19" s="124"/>
      <c r="MU19" s="124"/>
      <c r="MV19" s="124"/>
      <c r="MW19" s="124"/>
      <c r="MX19" s="124"/>
      <c r="MY19" s="124"/>
      <c r="MZ19" s="124"/>
      <c r="NA19" s="124"/>
      <c r="NB19" s="124"/>
      <c r="NC19" s="124"/>
      <c r="ND19" s="124"/>
      <c r="NE19" s="124"/>
      <c r="NF19" s="124"/>
      <c r="NG19" s="124"/>
      <c r="NH19" s="124"/>
      <c r="NI19" s="124"/>
      <c r="NJ19" s="124"/>
      <c r="NK19" s="124"/>
      <c r="NL19" s="124"/>
      <c r="NM19" s="124"/>
      <c r="NN19" s="124"/>
      <c r="NO19" s="124"/>
      <c r="NP19" s="124"/>
      <c r="NQ19" s="124"/>
      <c r="NR19" s="124"/>
      <c r="NS19" s="124"/>
      <c r="NT19" s="124"/>
      <c r="NU19" s="124"/>
      <c r="NV19" s="124"/>
      <c r="NW19" s="124"/>
      <c r="NX19" s="124"/>
      <c r="NY19" s="124"/>
      <c r="NZ19" s="124"/>
      <c r="OA19" s="124"/>
      <c r="OB19" s="124"/>
      <c r="OC19" s="124"/>
      <c r="OD19" s="124"/>
      <c r="OE19" s="124"/>
      <c r="OF19" s="124"/>
      <c r="OG19" s="124"/>
      <c r="OH19" s="124"/>
      <c r="OI19" s="124"/>
      <c r="OJ19" s="124"/>
      <c r="OK19" s="124"/>
      <c r="OL19" s="124"/>
      <c r="OM19" s="124"/>
      <c r="ON19" s="124"/>
      <c r="OO19" s="124"/>
      <c r="OP19" s="124"/>
      <c r="OQ19" s="124"/>
      <c r="OR19" s="124"/>
      <c r="OS19" s="124"/>
      <c r="OT19" s="124"/>
      <c r="OU19" s="124"/>
      <c r="OV19" s="124"/>
      <c r="OW19" s="124"/>
      <c r="OX19" s="124"/>
      <c r="OY19" s="124"/>
      <c r="OZ19" s="124"/>
      <c r="PA19" s="124"/>
      <c r="PB19" s="124"/>
      <c r="PC19" s="124"/>
      <c r="PD19" s="124"/>
      <c r="PE19" s="124"/>
      <c r="PF19" s="124"/>
      <c r="PG19" s="124"/>
      <c r="PH19" s="124"/>
      <c r="PI19" s="124"/>
      <c r="PJ19" s="124"/>
      <c r="PK19" s="124"/>
      <c r="PL19" s="124"/>
      <c r="PM19" s="124"/>
      <c r="PN19" s="124"/>
      <c r="PO19" s="124"/>
      <c r="PP19" s="124"/>
      <c r="PQ19" s="124"/>
      <c r="PR19" s="124"/>
      <c r="PS19" s="124"/>
      <c r="PT19" s="124"/>
      <c r="PU19" s="124"/>
      <c r="PV19" s="124"/>
      <c r="PW19" s="124"/>
      <c r="PX19" s="124"/>
      <c r="PY19" s="124"/>
      <c r="PZ19" s="124"/>
      <c r="QA19" s="124"/>
      <c r="QB19" s="124"/>
      <c r="QC19" s="124"/>
      <c r="QD19" s="124"/>
      <c r="QE19" s="124"/>
      <c r="QF19" s="124"/>
      <c r="QG19" s="124"/>
      <c r="QH19" s="124"/>
      <c r="QI19" s="124"/>
      <c r="QJ19" s="124"/>
      <c r="QK19" s="124"/>
      <c r="QL19" s="124"/>
      <c r="QM19" s="124"/>
      <c r="QN19" s="124"/>
      <c r="QO19" s="124"/>
      <c r="QP19" s="124"/>
      <c r="QQ19" s="124"/>
      <c r="QR19" s="124"/>
      <c r="QS19" s="124"/>
      <c r="QT19" s="124"/>
      <c r="QU19" s="124"/>
      <c r="QV19" s="124"/>
      <c r="QW19" s="124"/>
      <c r="QX19" s="124"/>
      <c r="QY19" s="124"/>
      <c r="QZ19" s="124"/>
      <c r="RA19" s="124"/>
      <c r="RB19" s="124"/>
      <c r="RC19" s="124"/>
      <c r="RD19" s="124"/>
      <c r="RE19" s="124"/>
      <c r="RF19" s="124"/>
      <c r="RG19" s="124"/>
      <c r="RH19" s="124"/>
      <c r="RI19" s="124"/>
      <c r="RJ19" s="124"/>
      <c r="RK19" s="124"/>
      <c r="RL19" s="124"/>
      <c r="RM19" s="124"/>
      <c r="RN19" s="124"/>
      <c r="RO19" s="124"/>
      <c r="RP19" s="124"/>
      <c r="RQ19" s="124"/>
      <c r="RR19" s="124"/>
      <c r="RS19" s="124"/>
      <c r="RT19" s="124"/>
      <c r="RU19" s="124"/>
      <c r="RV19" s="124"/>
      <c r="RW19" s="124"/>
      <c r="RX19" s="124"/>
      <c r="RY19" s="124"/>
      <c r="RZ19" s="124"/>
      <c r="SA19" s="124"/>
      <c r="SB19" s="124"/>
      <c r="SC19" s="124"/>
      <c r="SD19" s="124"/>
      <c r="SE19" s="124"/>
      <c r="SF19" s="124"/>
      <c r="SG19" s="124"/>
      <c r="SH19" s="124"/>
      <c r="SI19" s="124"/>
      <c r="SJ19" s="124"/>
      <c r="SK19" s="124"/>
      <c r="SL19" s="124"/>
      <c r="SM19" s="124"/>
      <c r="SN19" s="124"/>
      <c r="SO19" s="124"/>
      <c r="SP19" s="124"/>
      <c r="SQ19" s="124"/>
      <c r="SR19" s="124"/>
      <c r="SS19" s="124"/>
      <c r="ST19" s="124"/>
      <c r="SU19" s="124"/>
      <c r="SV19" s="124"/>
      <c r="SW19" s="124"/>
      <c r="SX19" s="124"/>
      <c r="SY19" s="124"/>
      <c r="SZ19" s="124"/>
      <c r="TA19" s="124"/>
      <c r="TB19" s="124"/>
      <c r="TC19" s="124"/>
      <c r="TD19" s="124"/>
      <c r="TE19" s="124"/>
      <c r="TF19" s="124"/>
      <c r="TG19" s="124"/>
      <c r="TH19" s="124"/>
      <c r="TI19" s="124"/>
      <c r="TJ19" s="124"/>
      <c r="TK19" s="124"/>
      <c r="TL19" s="124"/>
      <c r="TM19" s="124"/>
      <c r="TN19" s="124"/>
      <c r="TO19" s="124"/>
      <c r="TP19" s="124"/>
      <c r="TQ19" s="124"/>
      <c r="TR19" s="124"/>
      <c r="TS19" s="124"/>
      <c r="TT19" s="124"/>
      <c r="TU19" s="124"/>
      <c r="TV19" s="124"/>
      <c r="TW19" s="124"/>
      <c r="TX19" s="124"/>
      <c r="TY19" s="124"/>
      <c r="TZ19" s="124"/>
      <c r="UA19" s="124"/>
      <c r="UB19" s="124"/>
      <c r="UC19" s="124"/>
      <c r="UD19" s="124"/>
      <c r="UE19" s="124"/>
      <c r="UF19" s="124"/>
      <c r="UG19" s="124"/>
      <c r="UH19" s="124"/>
      <c r="UI19" s="124"/>
      <c r="UJ19" s="124"/>
      <c r="UK19" s="124"/>
      <c r="UL19" s="124"/>
      <c r="UM19" s="124"/>
      <c r="UN19" s="124"/>
      <c r="UO19" s="124"/>
      <c r="UP19" s="124"/>
      <c r="UQ19" s="124"/>
      <c r="UR19" s="124"/>
      <c r="US19" s="124"/>
      <c r="UT19" s="124"/>
      <c r="UU19" s="124"/>
      <c r="UV19" s="124"/>
      <c r="UW19" s="124"/>
      <c r="UX19" s="124"/>
      <c r="UY19" s="124"/>
      <c r="UZ19" s="124"/>
      <c r="VA19" s="124"/>
      <c r="VB19" s="124"/>
      <c r="VC19" s="124"/>
      <c r="VD19" s="124"/>
      <c r="VE19" s="124"/>
      <c r="VF19" s="124"/>
      <c r="VG19" s="124"/>
      <c r="VH19" s="124"/>
      <c r="VI19" s="124"/>
      <c r="VJ19" s="124"/>
      <c r="VK19" s="124"/>
      <c r="VL19" s="124"/>
      <c r="VM19" s="124"/>
      <c r="VN19" s="124"/>
      <c r="VO19" s="124"/>
      <c r="VP19" s="124"/>
      <c r="VQ19" s="124"/>
      <c r="VR19" s="124"/>
      <c r="VS19" s="124"/>
      <c r="VT19" s="124"/>
      <c r="VU19" s="124"/>
      <c r="VV19" s="124"/>
      <c r="VW19" s="124"/>
      <c r="VX19" s="124"/>
      <c r="VY19" s="124"/>
      <c r="VZ19" s="124"/>
      <c r="WA19" s="124"/>
      <c r="WB19" s="124"/>
      <c r="WC19" s="124"/>
      <c r="WD19" s="124"/>
      <c r="WE19" s="124"/>
      <c r="WF19" s="124"/>
      <c r="WG19" s="124"/>
      <c r="WH19" s="124"/>
      <c r="WI19" s="124"/>
      <c r="WJ19" s="124"/>
      <c r="WK19" s="124"/>
      <c r="WL19" s="124"/>
      <c r="WM19" s="124"/>
      <c r="WN19" s="124"/>
      <c r="WO19" s="124"/>
      <c r="WP19" s="124"/>
      <c r="WQ19" s="124"/>
      <c r="WR19" s="124"/>
      <c r="WS19" s="124"/>
      <c r="WT19" s="124"/>
      <c r="WU19" s="124"/>
      <c r="WV19" s="124"/>
      <c r="WW19" s="124"/>
      <c r="WX19" s="124"/>
      <c r="WY19" s="124"/>
      <c r="WZ19" s="124"/>
      <c r="XA19" s="124"/>
      <c r="XB19" s="124"/>
      <c r="XC19" s="124"/>
      <c r="XD19" s="124"/>
      <c r="XE19" s="124"/>
      <c r="XF19" s="124"/>
      <c r="XG19" s="124"/>
      <c r="XH19" s="124"/>
      <c r="XI19" s="124"/>
      <c r="XJ19" s="124"/>
      <c r="XK19" s="124"/>
      <c r="XL19" s="124"/>
      <c r="XM19" s="124"/>
      <c r="XN19" s="124"/>
      <c r="XO19" s="124"/>
      <c r="XP19" s="124"/>
      <c r="XQ19" s="124"/>
      <c r="XR19" s="124"/>
      <c r="XS19" s="124"/>
      <c r="XT19" s="124"/>
      <c r="XU19" s="124"/>
      <c r="XV19" s="124"/>
      <c r="XW19" s="124"/>
      <c r="XX19" s="124"/>
      <c r="XY19" s="124"/>
      <c r="XZ19" s="124"/>
      <c r="YA19" s="124"/>
      <c r="YB19" s="124"/>
      <c r="YC19" s="124"/>
      <c r="YD19" s="124"/>
      <c r="YE19" s="124"/>
      <c r="YF19" s="124"/>
      <c r="YG19" s="124"/>
      <c r="YH19" s="124"/>
      <c r="YI19" s="124"/>
      <c r="YJ19" s="124"/>
      <c r="YK19" s="124"/>
      <c r="YL19" s="124"/>
      <c r="YM19" s="124"/>
      <c r="YN19" s="124"/>
      <c r="YO19" s="124"/>
      <c r="YP19" s="124"/>
      <c r="YQ19" s="124"/>
      <c r="YR19" s="124"/>
      <c r="YS19" s="124"/>
      <c r="YT19" s="124"/>
      <c r="YU19" s="124"/>
      <c r="YV19" s="124"/>
      <c r="YW19" s="124"/>
      <c r="YX19" s="124"/>
      <c r="YY19" s="124"/>
      <c r="YZ19" s="124"/>
      <c r="ZA19" s="124"/>
      <c r="ZB19" s="124"/>
      <c r="ZC19" s="124"/>
      <c r="ZD19" s="124"/>
      <c r="ZE19" s="124"/>
      <c r="ZF19" s="124"/>
      <c r="ZG19" s="124"/>
      <c r="ZH19" s="124"/>
      <c r="ZI19" s="124"/>
      <c r="ZJ19" s="124"/>
      <c r="ZK19" s="124"/>
      <c r="ZL19" s="124"/>
      <c r="ZM19" s="124"/>
      <c r="ZN19" s="124"/>
      <c r="ZO19" s="124"/>
      <c r="ZP19" s="124"/>
      <c r="ZQ19" s="124"/>
      <c r="ZR19" s="124"/>
      <c r="ZS19" s="124"/>
      <c r="ZT19" s="124"/>
      <c r="ZU19" s="124"/>
      <c r="ZV19" s="124"/>
      <c r="ZW19" s="124"/>
      <c r="ZX19" s="124"/>
      <c r="ZY19" s="124"/>
      <c r="ZZ19" s="124"/>
      <c r="AAA19" s="124"/>
      <c r="AAB19" s="124"/>
      <c r="AAC19" s="124"/>
      <c r="AAD19" s="124"/>
      <c r="AAE19" s="124"/>
      <c r="AAF19" s="124"/>
      <c r="AAG19" s="124"/>
      <c r="AAH19" s="124"/>
      <c r="AAI19" s="124"/>
      <c r="AAJ19" s="124"/>
      <c r="AAK19" s="124"/>
      <c r="AAL19" s="124"/>
      <c r="AAM19" s="124"/>
      <c r="AAN19" s="124"/>
      <c r="AAO19" s="124"/>
      <c r="AAP19" s="124"/>
      <c r="AAQ19" s="124"/>
      <c r="AAR19" s="124"/>
      <c r="AAS19" s="124"/>
      <c r="AAT19" s="124"/>
      <c r="AAU19" s="124"/>
      <c r="AAV19" s="124"/>
      <c r="AAW19" s="124"/>
      <c r="AAX19" s="124"/>
      <c r="AAY19" s="124"/>
      <c r="AAZ19" s="124"/>
      <c r="ABA19" s="124"/>
      <c r="ABB19" s="124"/>
      <c r="ABC19" s="124"/>
      <c r="ABD19" s="124"/>
      <c r="ABE19" s="124"/>
      <c r="ABF19" s="124"/>
      <c r="ABG19" s="124"/>
      <c r="ABH19" s="124"/>
      <c r="ABI19" s="124"/>
      <c r="ABJ19" s="124"/>
      <c r="ABK19" s="124"/>
      <c r="ABL19" s="124"/>
      <c r="ABM19" s="124"/>
      <c r="ABN19" s="124"/>
      <c r="ABO19" s="124"/>
      <c r="ABP19" s="124"/>
      <c r="ABQ19" s="124"/>
      <c r="ABR19" s="124"/>
      <c r="ABS19" s="124"/>
      <c r="ABT19" s="124"/>
      <c r="ABU19" s="124"/>
      <c r="ABV19" s="124"/>
      <c r="ABW19" s="124"/>
      <c r="ABX19" s="124"/>
      <c r="ABY19" s="124"/>
      <c r="ABZ19" s="124"/>
      <c r="ACA19" s="124"/>
      <c r="ACB19" s="124"/>
      <c r="ACC19" s="124"/>
      <c r="ACD19" s="124"/>
      <c r="ACE19" s="124"/>
      <c r="ACF19" s="124"/>
      <c r="ACG19" s="124"/>
      <c r="ACH19" s="124"/>
      <c r="ACI19" s="124"/>
      <c r="ACJ19" s="124"/>
      <c r="ACK19" s="124"/>
      <c r="ACL19" s="124"/>
      <c r="ACM19" s="124"/>
      <c r="ACN19" s="124"/>
      <c r="ACO19" s="124"/>
      <c r="ACP19" s="124"/>
      <c r="ACQ19" s="124"/>
      <c r="ACR19" s="124"/>
      <c r="ACS19" s="124"/>
      <c r="ACT19" s="124"/>
      <c r="ACU19" s="124"/>
      <c r="ACV19" s="124"/>
      <c r="ACW19" s="124"/>
      <c r="ACX19" s="124"/>
      <c r="ACY19" s="124"/>
      <c r="ACZ19" s="124"/>
      <c r="ADA19" s="124"/>
      <c r="ADB19" s="124"/>
      <c r="ADC19" s="124"/>
      <c r="ADD19" s="124"/>
      <c r="ADE19" s="124"/>
      <c r="ADF19" s="124"/>
      <c r="ADG19" s="124"/>
      <c r="ADH19" s="124"/>
      <c r="ADI19" s="124"/>
      <c r="ADJ19" s="124"/>
      <c r="ADK19" s="124"/>
      <c r="ADL19" s="124"/>
      <c r="ADM19" s="124"/>
      <c r="ADN19" s="124"/>
      <c r="ADO19" s="124"/>
      <c r="ADP19" s="124"/>
      <c r="ADQ19" s="124"/>
      <c r="ADR19" s="124"/>
      <c r="ADS19" s="124"/>
      <c r="ADT19" s="124"/>
      <c r="ADU19" s="124"/>
      <c r="ADV19" s="124"/>
      <c r="ADW19" s="124"/>
      <c r="ADX19" s="124"/>
      <c r="ADY19" s="124"/>
      <c r="ADZ19" s="124"/>
      <c r="AEA19" s="124"/>
      <c r="AEB19" s="124"/>
      <c r="AEC19" s="124"/>
      <c r="AED19" s="124"/>
      <c r="AEE19" s="124"/>
      <c r="AEF19" s="124"/>
      <c r="AEG19" s="124"/>
      <c r="AEH19" s="124"/>
      <c r="AEI19" s="124"/>
      <c r="AEJ19" s="124"/>
      <c r="AEK19" s="124"/>
      <c r="AEL19" s="124"/>
      <c r="AEM19" s="124"/>
      <c r="AEN19" s="124"/>
      <c r="AEO19" s="124"/>
      <c r="AEP19" s="124"/>
      <c r="AEQ19" s="124"/>
      <c r="AER19" s="124"/>
      <c r="AES19" s="124"/>
      <c r="AET19" s="124"/>
      <c r="AEU19" s="124"/>
      <c r="AEV19" s="124"/>
      <c r="AEW19" s="124"/>
      <c r="AEX19" s="124"/>
      <c r="AEY19" s="124"/>
      <c r="AEZ19" s="124"/>
      <c r="AFA19" s="124"/>
      <c r="AFB19" s="124"/>
      <c r="AFC19" s="124"/>
      <c r="AFD19" s="124"/>
      <c r="AFE19" s="124"/>
      <c r="AFF19" s="124"/>
      <c r="AFG19" s="124"/>
      <c r="AFH19" s="124"/>
      <c r="AFI19" s="124"/>
      <c r="AFJ19" s="124"/>
      <c r="AFK19" s="124"/>
      <c r="AFL19" s="124"/>
      <c r="AFM19" s="124"/>
      <c r="AFN19" s="124"/>
      <c r="AFO19" s="124"/>
      <c r="AFP19" s="124"/>
      <c r="AFQ19" s="124"/>
      <c r="AFR19" s="124"/>
      <c r="AFS19" s="124"/>
      <c r="AFT19" s="124"/>
      <c r="AFU19" s="124"/>
      <c r="AFV19" s="124"/>
      <c r="AFW19" s="124"/>
      <c r="AFX19" s="124"/>
      <c r="AFY19" s="124"/>
      <c r="AFZ19" s="124"/>
      <c r="AGA19" s="124"/>
      <c r="AGB19" s="124"/>
      <c r="AGC19" s="124"/>
      <c r="AGD19" s="124"/>
      <c r="AGE19" s="124"/>
      <c r="AGF19" s="124"/>
      <c r="AGG19" s="124"/>
      <c r="AGH19" s="124"/>
      <c r="AGI19" s="124"/>
      <c r="AGJ19" s="124"/>
      <c r="AGK19" s="124"/>
      <c r="AGL19" s="124"/>
      <c r="AGM19" s="124"/>
      <c r="AGN19" s="124"/>
      <c r="AGO19" s="124"/>
      <c r="AGP19" s="124"/>
      <c r="AGQ19" s="124"/>
      <c r="AGR19" s="124"/>
      <c r="AGS19" s="124"/>
      <c r="AGT19" s="124"/>
      <c r="AGU19" s="124"/>
      <c r="AGV19" s="124"/>
      <c r="AGW19" s="124"/>
      <c r="AGX19" s="124"/>
      <c r="AGY19" s="124"/>
      <c r="AGZ19" s="124"/>
      <c r="AHA19" s="124"/>
      <c r="AHB19" s="124"/>
      <c r="AHC19" s="124"/>
      <c r="AHD19" s="124"/>
      <c r="AHE19" s="124"/>
      <c r="AHF19" s="124"/>
      <c r="AHG19" s="124"/>
      <c r="AHH19" s="124"/>
      <c r="AHI19" s="124"/>
      <c r="AHJ19" s="124"/>
      <c r="AHK19" s="124"/>
      <c r="AHL19" s="124"/>
      <c r="AHM19" s="124"/>
      <c r="AHN19" s="124"/>
      <c r="AHO19" s="124"/>
      <c r="AHP19" s="124"/>
      <c r="AHQ19" s="124"/>
      <c r="AHR19" s="124"/>
      <c r="AHS19" s="124"/>
      <c r="AHT19" s="124"/>
      <c r="AHU19" s="124"/>
      <c r="AHV19" s="124"/>
      <c r="AHW19" s="124"/>
      <c r="AHX19" s="124"/>
      <c r="AHY19" s="124"/>
      <c r="AHZ19" s="124"/>
      <c r="AIA19" s="124"/>
      <c r="AIB19" s="124"/>
      <c r="AIC19" s="124"/>
      <c r="AID19" s="124"/>
      <c r="AIE19" s="124"/>
      <c r="AIF19" s="124"/>
      <c r="AIG19" s="124"/>
      <c r="AIH19" s="124"/>
      <c r="AII19" s="124"/>
      <c r="AIJ19" s="124"/>
      <c r="AIK19" s="124"/>
      <c r="AIL19" s="124"/>
      <c r="AIM19" s="124"/>
      <c r="AIN19" s="124"/>
      <c r="AIO19" s="124"/>
      <c r="AIP19" s="124"/>
      <c r="AIQ19" s="124"/>
      <c r="AIR19" s="124"/>
      <c r="AIS19" s="124"/>
    </row>
    <row r="20" spans="1:929" ht="18" x14ac:dyDescent="0.2">
      <c r="A20" s="37"/>
      <c r="B20" s="283"/>
      <c r="C20" s="264" t="s">
        <v>378</v>
      </c>
      <c r="D20" s="265"/>
      <c r="E20" s="153"/>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c r="IM20" s="124"/>
      <c r="IN20" s="124"/>
      <c r="IO20" s="124"/>
      <c r="IP20" s="124"/>
      <c r="IQ20" s="124"/>
      <c r="IR20" s="124"/>
      <c r="IS20" s="124"/>
      <c r="IT20" s="124"/>
      <c r="IU20" s="124"/>
      <c r="IV20" s="124"/>
      <c r="IW20" s="124"/>
      <c r="IX20" s="124"/>
      <c r="IY20" s="124"/>
      <c r="IZ20" s="124"/>
      <c r="JA20" s="124"/>
      <c r="JB20" s="124"/>
      <c r="JC20" s="124"/>
      <c r="JD20" s="124"/>
      <c r="JE20" s="124"/>
      <c r="JF20" s="124"/>
      <c r="JG20" s="124"/>
      <c r="JH20" s="124"/>
      <c r="JI20" s="124"/>
      <c r="JJ20" s="124"/>
      <c r="JK20" s="124"/>
      <c r="JL20" s="124"/>
      <c r="JM20" s="124"/>
      <c r="JN20" s="124"/>
      <c r="JO20" s="124"/>
      <c r="JP20" s="124"/>
      <c r="JQ20" s="124"/>
      <c r="JR20" s="124"/>
      <c r="JS20" s="124"/>
      <c r="JT20" s="124"/>
      <c r="JU20" s="124"/>
      <c r="JV20" s="124"/>
      <c r="JW20" s="124"/>
      <c r="JX20" s="124"/>
      <c r="JY20" s="124"/>
      <c r="JZ20" s="124"/>
      <c r="KA20" s="124"/>
      <c r="KB20" s="124"/>
      <c r="KC20" s="124"/>
      <c r="KD20" s="124"/>
      <c r="KE20" s="124"/>
      <c r="KF20" s="124"/>
      <c r="KG20" s="124"/>
      <c r="KH20" s="124"/>
      <c r="KI20" s="124"/>
      <c r="KJ20" s="124"/>
      <c r="KK20" s="124"/>
      <c r="KL20" s="124"/>
      <c r="KM20" s="124"/>
      <c r="KN20" s="124"/>
      <c r="KO20" s="124"/>
      <c r="KP20" s="124"/>
      <c r="KQ20" s="124"/>
      <c r="KR20" s="124"/>
      <c r="KS20" s="124"/>
      <c r="KT20" s="124"/>
      <c r="KU20" s="124"/>
      <c r="KV20" s="124"/>
      <c r="KW20" s="124"/>
      <c r="KX20" s="124"/>
      <c r="KY20" s="124"/>
      <c r="KZ20" s="124"/>
      <c r="LA20" s="124"/>
      <c r="LB20" s="124"/>
      <c r="LC20" s="124"/>
      <c r="LD20" s="124"/>
      <c r="LE20" s="124"/>
      <c r="LF20" s="124"/>
      <c r="LG20" s="124"/>
      <c r="LH20" s="124"/>
      <c r="LI20" s="124"/>
      <c r="LJ20" s="124"/>
      <c r="LK20" s="124"/>
      <c r="LL20" s="124"/>
      <c r="LM20" s="124"/>
      <c r="LN20" s="124"/>
      <c r="LO20" s="124"/>
      <c r="LP20" s="124"/>
      <c r="LQ20" s="124"/>
      <c r="LR20" s="124"/>
      <c r="LS20" s="124"/>
      <c r="LT20" s="124"/>
      <c r="LU20" s="124"/>
      <c r="LV20" s="124"/>
      <c r="LW20" s="124"/>
      <c r="LX20" s="124"/>
      <c r="LY20" s="124"/>
      <c r="LZ20" s="124"/>
      <c r="MA20" s="124"/>
      <c r="MB20" s="124"/>
      <c r="MC20" s="124"/>
      <c r="MD20" s="124"/>
      <c r="ME20" s="124"/>
      <c r="MF20" s="124"/>
      <c r="MG20" s="124"/>
      <c r="MH20" s="124"/>
      <c r="MI20" s="124"/>
      <c r="MJ20" s="124"/>
      <c r="MK20" s="124"/>
      <c r="ML20" s="124"/>
      <c r="MM20" s="124"/>
      <c r="MN20" s="124"/>
      <c r="MO20" s="124"/>
      <c r="MP20" s="124"/>
      <c r="MQ20" s="124"/>
      <c r="MR20" s="124"/>
      <c r="MS20" s="124"/>
      <c r="MT20" s="124"/>
      <c r="MU20" s="124"/>
      <c r="MV20" s="124"/>
      <c r="MW20" s="124"/>
      <c r="MX20" s="124"/>
      <c r="MY20" s="124"/>
      <c r="MZ20" s="124"/>
      <c r="NA20" s="124"/>
      <c r="NB20" s="124"/>
      <c r="NC20" s="124"/>
      <c r="ND20" s="124"/>
      <c r="NE20" s="124"/>
      <c r="NF20" s="124"/>
      <c r="NG20" s="124"/>
      <c r="NH20" s="124"/>
      <c r="NI20" s="124"/>
      <c r="NJ20" s="124"/>
      <c r="NK20" s="124"/>
      <c r="NL20" s="124"/>
      <c r="NM20" s="124"/>
      <c r="NN20" s="124"/>
      <c r="NO20" s="124"/>
      <c r="NP20" s="124"/>
      <c r="NQ20" s="124"/>
      <c r="NR20" s="124"/>
      <c r="NS20" s="124"/>
      <c r="NT20" s="124"/>
      <c r="NU20" s="124"/>
      <c r="NV20" s="124"/>
      <c r="NW20" s="124"/>
      <c r="NX20" s="124"/>
      <c r="NY20" s="124"/>
      <c r="NZ20" s="124"/>
      <c r="OA20" s="124"/>
      <c r="OB20" s="124"/>
      <c r="OC20" s="124"/>
      <c r="OD20" s="124"/>
      <c r="OE20" s="124"/>
      <c r="OF20" s="124"/>
      <c r="OG20" s="124"/>
      <c r="OH20" s="124"/>
      <c r="OI20" s="124"/>
      <c r="OJ20" s="124"/>
      <c r="OK20" s="124"/>
      <c r="OL20" s="124"/>
      <c r="OM20" s="124"/>
      <c r="ON20" s="124"/>
      <c r="OO20" s="124"/>
      <c r="OP20" s="124"/>
      <c r="OQ20" s="124"/>
      <c r="OR20" s="124"/>
      <c r="OS20" s="124"/>
      <c r="OT20" s="124"/>
      <c r="OU20" s="124"/>
      <c r="OV20" s="124"/>
      <c r="OW20" s="124"/>
      <c r="OX20" s="124"/>
      <c r="OY20" s="124"/>
      <c r="OZ20" s="124"/>
      <c r="PA20" s="124"/>
      <c r="PB20" s="124"/>
      <c r="PC20" s="124"/>
      <c r="PD20" s="124"/>
      <c r="PE20" s="124"/>
      <c r="PF20" s="124"/>
      <c r="PG20" s="124"/>
      <c r="PH20" s="124"/>
      <c r="PI20" s="124"/>
      <c r="PJ20" s="124"/>
      <c r="PK20" s="124"/>
      <c r="PL20" s="124"/>
      <c r="PM20" s="124"/>
      <c r="PN20" s="124"/>
      <c r="PO20" s="124"/>
      <c r="PP20" s="124"/>
      <c r="PQ20" s="124"/>
      <c r="PR20" s="124"/>
      <c r="PS20" s="124"/>
      <c r="PT20" s="124"/>
      <c r="PU20" s="124"/>
      <c r="PV20" s="124"/>
      <c r="PW20" s="124"/>
      <c r="PX20" s="124"/>
      <c r="PY20" s="124"/>
      <c r="PZ20" s="124"/>
      <c r="QA20" s="124"/>
      <c r="QB20" s="124"/>
      <c r="QC20" s="124"/>
      <c r="QD20" s="124"/>
      <c r="QE20" s="124"/>
      <c r="QF20" s="124"/>
      <c r="QG20" s="124"/>
      <c r="QH20" s="124"/>
      <c r="QI20" s="124"/>
      <c r="QJ20" s="124"/>
      <c r="QK20" s="124"/>
      <c r="QL20" s="124"/>
      <c r="QM20" s="124"/>
      <c r="QN20" s="124"/>
      <c r="QO20" s="124"/>
      <c r="QP20" s="124"/>
      <c r="QQ20" s="124"/>
      <c r="QR20" s="124"/>
      <c r="QS20" s="124"/>
      <c r="QT20" s="124"/>
      <c r="QU20" s="124"/>
      <c r="QV20" s="124"/>
      <c r="QW20" s="124"/>
      <c r="QX20" s="124"/>
      <c r="QY20" s="124"/>
      <c r="QZ20" s="124"/>
      <c r="RA20" s="124"/>
      <c r="RB20" s="124"/>
      <c r="RC20" s="124"/>
      <c r="RD20" s="124"/>
      <c r="RE20" s="124"/>
      <c r="RF20" s="124"/>
      <c r="RG20" s="124"/>
      <c r="RH20" s="124"/>
      <c r="RI20" s="124"/>
      <c r="RJ20" s="124"/>
      <c r="RK20" s="124"/>
      <c r="RL20" s="124"/>
      <c r="RM20" s="124"/>
      <c r="RN20" s="124"/>
      <c r="RO20" s="124"/>
      <c r="RP20" s="124"/>
      <c r="RQ20" s="124"/>
      <c r="RR20" s="124"/>
      <c r="RS20" s="124"/>
      <c r="RT20" s="124"/>
      <c r="RU20" s="124"/>
      <c r="RV20" s="124"/>
      <c r="RW20" s="124"/>
      <c r="RX20" s="124"/>
      <c r="RY20" s="124"/>
      <c r="RZ20" s="124"/>
      <c r="SA20" s="124"/>
      <c r="SB20" s="124"/>
      <c r="SC20" s="124"/>
      <c r="SD20" s="124"/>
      <c r="SE20" s="124"/>
      <c r="SF20" s="124"/>
      <c r="SG20" s="124"/>
      <c r="SH20" s="124"/>
      <c r="SI20" s="124"/>
      <c r="SJ20" s="124"/>
      <c r="SK20" s="124"/>
      <c r="SL20" s="124"/>
      <c r="SM20" s="124"/>
      <c r="SN20" s="124"/>
      <c r="SO20" s="124"/>
      <c r="SP20" s="124"/>
      <c r="SQ20" s="124"/>
      <c r="SR20" s="124"/>
      <c r="SS20" s="124"/>
      <c r="ST20" s="124"/>
      <c r="SU20" s="124"/>
      <c r="SV20" s="124"/>
      <c r="SW20" s="124"/>
      <c r="SX20" s="124"/>
      <c r="SY20" s="124"/>
      <c r="SZ20" s="124"/>
      <c r="TA20" s="124"/>
      <c r="TB20" s="124"/>
      <c r="TC20" s="124"/>
      <c r="TD20" s="124"/>
      <c r="TE20" s="124"/>
      <c r="TF20" s="124"/>
      <c r="TG20" s="124"/>
      <c r="TH20" s="124"/>
      <c r="TI20" s="124"/>
      <c r="TJ20" s="124"/>
      <c r="TK20" s="124"/>
      <c r="TL20" s="124"/>
      <c r="TM20" s="124"/>
      <c r="TN20" s="124"/>
      <c r="TO20" s="124"/>
      <c r="TP20" s="124"/>
      <c r="TQ20" s="124"/>
      <c r="TR20" s="124"/>
      <c r="TS20" s="124"/>
      <c r="TT20" s="124"/>
      <c r="TU20" s="124"/>
      <c r="TV20" s="124"/>
      <c r="TW20" s="124"/>
      <c r="TX20" s="124"/>
      <c r="TY20" s="124"/>
      <c r="TZ20" s="124"/>
      <c r="UA20" s="124"/>
      <c r="UB20" s="124"/>
      <c r="UC20" s="124"/>
      <c r="UD20" s="124"/>
      <c r="UE20" s="124"/>
      <c r="UF20" s="124"/>
      <c r="UG20" s="124"/>
      <c r="UH20" s="124"/>
      <c r="UI20" s="124"/>
      <c r="UJ20" s="124"/>
      <c r="UK20" s="124"/>
      <c r="UL20" s="124"/>
      <c r="UM20" s="124"/>
      <c r="UN20" s="124"/>
      <c r="UO20" s="124"/>
      <c r="UP20" s="124"/>
      <c r="UQ20" s="124"/>
      <c r="UR20" s="124"/>
      <c r="US20" s="124"/>
      <c r="UT20" s="124"/>
      <c r="UU20" s="124"/>
      <c r="UV20" s="124"/>
      <c r="UW20" s="124"/>
      <c r="UX20" s="124"/>
      <c r="UY20" s="124"/>
      <c r="UZ20" s="124"/>
      <c r="VA20" s="124"/>
      <c r="VB20" s="124"/>
      <c r="VC20" s="124"/>
      <c r="VD20" s="124"/>
      <c r="VE20" s="124"/>
      <c r="VF20" s="124"/>
      <c r="VG20" s="124"/>
      <c r="VH20" s="124"/>
      <c r="VI20" s="124"/>
      <c r="VJ20" s="124"/>
      <c r="VK20" s="124"/>
      <c r="VL20" s="124"/>
      <c r="VM20" s="124"/>
      <c r="VN20" s="124"/>
      <c r="VO20" s="124"/>
      <c r="VP20" s="124"/>
      <c r="VQ20" s="124"/>
      <c r="VR20" s="124"/>
      <c r="VS20" s="124"/>
      <c r="VT20" s="124"/>
      <c r="VU20" s="124"/>
      <c r="VV20" s="124"/>
      <c r="VW20" s="124"/>
      <c r="VX20" s="124"/>
      <c r="VY20" s="124"/>
      <c r="VZ20" s="124"/>
      <c r="WA20" s="124"/>
      <c r="WB20" s="124"/>
      <c r="WC20" s="124"/>
      <c r="WD20" s="124"/>
      <c r="WE20" s="124"/>
      <c r="WF20" s="124"/>
      <c r="WG20" s="124"/>
      <c r="WH20" s="124"/>
      <c r="WI20" s="124"/>
      <c r="WJ20" s="124"/>
      <c r="WK20" s="124"/>
      <c r="WL20" s="124"/>
      <c r="WM20" s="124"/>
      <c r="WN20" s="124"/>
      <c r="WO20" s="124"/>
      <c r="WP20" s="124"/>
      <c r="WQ20" s="124"/>
      <c r="WR20" s="124"/>
      <c r="WS20" s="124"/>
      <c r="WT20" s="124"/>
      <c r="WU20" s="124"/>
      <c r="WV20" s="124"/>
      <c r="WW20" s="124"/>
      <c r="WX20" s="124"/>
      <c r="WY20" s="124"/>
      <c r="WZ20" s="124"/>
      <c r="XA20" s="124"/>
      <c r="XB20" s="124"/>
      <c r="XC20" s="124"/>
      <c r="XD20" s="124"/>
      <c r="XE20" s="124"/>
      <c r="XF20" s="124"/>
      <c r="XG20" s="124"/>
      <c r="XH20" s="124"/>
      <c r="XI20" s="124"/>
      <c r="XJ20" s="124"/>
      <c r="XK20" s="124"/>
      <c r="XL20" s="124"/>
      <c r="XM20" s="124"/>
      <c r="XN20" s="124"/>
      <c r="XO20" s="124"/>
      <c r="XP20" s="124"/>
      <c r="XQ20" s="124"/>
      <c r="XR20" s="124"/>
      <c r="XS20" s="124"/>
      <c r="XT20" s="124"/>
      <c r="XU20" s="124"/>
      <c r="XV20" s="124"/>
      <c r="XW20" s="124"/>
      <c r="XX20" s="124"/>
      <c r="XY20" s="124"/>
      <c r="XZ20" s="124"/>
      <c r="YA20" s="124"/>
      <c r="YB20" s="124"/>
      <c r="YC20" s="124"/>
      <c r="YD20" s="124"/>
      <c r="YE20" s="124"/>
      <c r="YF20" s="124"/>
      <c r="YG20" s="124"/>
      <c r="YH20" s="124"/>
      <c r="YI20" s="124"/>
      <c r="YJ20" s="124"/>
      <c r="YK20" s="124"/>
      <c r="YL20" s="124"/>
      <c r="YM20" s="124"/>
      <c r="YN20" s="124"/>
      <c r="YO20" s="124"/>
      <c r="YP20" s="124"/>
      <c r="YQ20" s="124"/>
      <c r="YR20" s="124"/>
      <c r="YS20" s="124"/>
      <c r="YT20" s="124"/>
      <c r="YU20" s="124"/>
      <c r="YV20" s="124"/>
      <c r="YW20" s="124"/>
      <c r="YX20" s="124"/>
      <c r="YY20" s="124"/>
      <c r="YZ20" s="124"/>
      <c r="ZA20" s="124"/>
      <c r="ZB20" s="124"/>
      <c r="ZC20" s="124"/>
      <c r="ZD20" s="124"/>
      <c r="ZE20" s="124"/>
      <c r="ZF20" s="124"/>
      <c r="ZG20" s="124"/>
      <c r="ZH20" s="124"/>
      <c r="ZI20" s="124"/>
      <c r="ZJ20" s="124"/>
      <c r="ZK20" s="124"/>
      <c r="ZL20" s="124"/>
      <c r="ZM20" s="124"/>
      <c r="ZN20" s="124"/>
      <c r="ZO20" s="124"/>
      <c r="ZP20" s="124"/>
      <c r="ZQ20" s="124"/>
      <c r="ZR20" s="124"/>
      <c r="ZS20" s="124"/>
      <c r="ZT20" s="124"/>
      <c r="ZU20" s="124"/>
      <c r="ZV20" s="124"/>
      <c r="ZW20" s="124"/>
      <c r="ZX20" s="124"/>
      <c r="ZY20" s="124"/>
      <c r="ZZ20" s="124"/>
      <c r="AAA20" s="124"/>
      <c r="AAB20" s="124"/>
      <c r="AAC20" s="124"/>
      <c r="AAD20" s="124"/>
      <c r="AAE20" s="124"/>
      <c r="AAF20" s="124"/>
      <c r="AAG20" s="124"/>
      <c r="AAH20" s="124"/>
      <c r="AAI20" s="124"/>
      <c r="AAJ20" s="124"/>
      <c r="AAK20" s="124"/>
      <c r="AAL20" s="124"/>
      <c r="AAM20" s="124"/>
      <c r="AAN20" s="124"/>
      <c r="AAO20" s="124"/>
      <c r="AAP20" s="124"/>
      <c r="AAQ20" s="124"/>
      <c r="AAR20" s="124"/>
      <c r="AAS20" s="124"/>
      <c r="AAT20" s="124"/>
      <c r="AAU20" s="124"/>
      <c r="AAV20" s="124"/>
      <c r="AAW20" s="124"/>
      <c r="AAX20" s="124"/>
      <c r="AAY20" s="124"/>
      <c r="AAZ20" s="124"/>
      <c r="ABA20" s="124"/>
      <c r="ABB20" s="124"/>
      <c r="ABC20" s="124"/>
      <c r="ABD20" s="124"/>
      <c r="ABE20" s="124"/>
      <c r="ABF20" s="124"/>
      <c r="ABG20" s="124"/>
      <c r="ABH20" s="124"/>
      <c r="ABI20" s="124"/>
      <c r="ABJ20" s="124"/>
      <c r="ABK20" s="124"/>
      <c r="ABL20" s="124"/>
      <c r="ABM20" s="124"/>
      <c r="ABN20" s="124"/>
      <c r="ABO20" s="124"/>
      <c r="ABP20" s="124"/>
      <c r="ABQ20" s="124"/>
      <c r="ABR20" s="124"/>
      <c r="ABS20" s="124"/>
      <c r="ABT20" s="124"/>
      <c r="ABU20" s="124"/>
      <c r="ABV20" s="124"/>
      <c r="ABW20" s="124"/>
      <c r="ABX20" s="124"/>
      <c r="ABY20" s="124"/>
      <c r="ABZ20" s="124"/>
      <c r="ACA20" s="124"/>
      <c r="ACB20" s="124"/>
      <c r="ACC20" s="124"/>
      <c r="ACD20" s="124"/>
      <c r="ACE20" s="124"/>
      <c r="ACF20" s="124"/>
      <c r="ACG20" s="124"/>
      <c r="ACH20" s="124"/>
      <c r="ACI20" s="124"/>
      <c r="ACJ20" s="124"/>
      <c r="ACK20" s="124"/>
      <c r="ACL20" s="124"/>
      <c r="ACM20" s="124"/>
      <c r="ACN20" s="124"/>
      <c r="ACO20" s="124"/>
      <c r="ACP20" s="124"/>
      <c r="ACQ20" s="124"/>
      <c r="ACR20" s="124"/>
      <c r="ACS20" s="124"/>
      <c r="ACT20" s="124"/>
      <c r="ACU20" s="124"/>
      <c r="ACV20" s="124"/>
      <c r="ACW20" s="124"/>
      <c r="ACX20" s="124"/>
      <c r="ACY20" s="124"/>
      <c r="ACZ20" s="124"/>
      <c r="ADA20" s="124"/>
      <c r="ADB20" s="124"/>
      <c r="ADC20" s="124"/>
      <c r="ADD20" s="124"/>
      <c r="ADE20" s="124"/>
      <c r="ADF20" s="124"/>
      <c r="ADG20" s="124"/>
      <c r="ADH20" s="124"/>
      <c r="ADI20" s="124"/>
      <c r="ADJ20" s="124"/>
      <c r="ADK20" s="124"/>
      <c r="ADL20" s="124"/>
      <c r="ADM20" s="124"/>
      <c r="ADN20" s="124"/>
      <c r="ADO20" s="124"/>
      <c r="ADP20" s="124"/>
      <c r="ADQ20" s="124"/>
      <c r="ADR20" s="124"/>
      <c r="ADS20" s="124"/>
      <c r="ADT20" s="124"/>
      <c r="ADU20" s="124"/>
      <c r="ADV20" s="124"/>
      <c r="ADW20" s="124"/>
      <c r="ADX20" s="124"/>
      <c r="ADY20" s="124"/>
      <c r="ADZ20" s="124"/>
      <c r="AEA20" s="124"/>
      <c r="AEB20" s="124"/>
      <c r="AEC20" s="124"/>
      <c r="AED20" s="124"/>
      <c r="AEE20" s="124"/>
      <c r="AEF20" s="124"/>
      <c r="AEG20" s="124"/>
      <c r="AEH20" s="124"/>
      <c r="AEI20" s="124"/>
      <c r="AEJ20" s="124"/>
      <c r="AEK20" s="124"/>
      <c r="AEL20" s="124"/>
      <c r="AEM20" s="124"/>
      <c r="AEN20" s="124"/>
      <c r="AEO20" s="124"/>
      <c r="AEP20" s="124"/>
      <c r="AEQ20" s="124"/>
      <c r="AER20" s="124"/>
      <c r="AES20" s="124"/>
      <c r="AET20" s="124"/>
      <c r="AEU20" s="124"/>
      <c r="AEV20" s="124"/>
      <c r="AEW20" s="124"/>
      <c r="AEX20" s="124"/>
      <c r="AEY20" s="124"/>
      <c r="AEZ20" s="124"/>
      <c r="AFA20" s="124"/>
      <c r="AFB20" s="124"/>
      <c r="AFC20" s="124"/>
      <c r="AFD20" s="124"/>
      <c r="AFE20" s="124"/>
      <c r="AFF20" s="124"/>
      <c r="AFG20" s="124"/>
      <c r="AFH20" s="124"/>
      <c r="AFI20" s="124"/>
      <c r="AFJ20" s="124"/>
      <c r="AFK20" s="124"/>
      <c r="AFL20" s="124"/>
      <c r="AFM20" s="124"/>
      <c r="AFN20" s="124"/>
      <c r="AFO20" s="124"/>
      <c r="AFP20" s="124"/>
      <c r="AFQ20" s="124"/>
      <c r="AFR20" s="124"/>
      <c r="AFS20" s="124"/>
      <c r="AFT20" s="124"/>
      <c r="AFU20" s="124"/>
      <c r="AFV20" s="124"/>
      <c r="AFW20" s="124"/>
      <c r="AFX20" s="124"/>
      <c r="AFY20" s="124"/>
      <c r="AFZ20" s="124"/>
      <c r="AGA20" s="124"/>
      <c r="AGB20" s="124"/>
      <c r="AGC20" s="124"/>
      <c r="AGD20" s="124"/>
      <c r="AGE20" s="124"/>
      <c r="AGF20" s="124"/>
      <c r="AGG20" s="124"/>
      <c r="AGH20" s="124"/>
      <c r="AGI20" s="124"/>
      <c r="AGJ20" s="124"/>
      <c r="AGK20" s="124"/>
      <c r="AGL20" s="124"/>
      <c r="AGM20" s="124"/>
      <c r="AGN20" s="124"/>
      <c r="AGO20" s="124"/>
      <c r="AGP20" s="124"/>
      <c r="AGQ20" s="124"/>
      <c r="AGR20" s="124"/>
      <c r="AGS20" s="124"/>
      <c r="AGT20" s="124"/>
      <c r="AGU20" s="124"/>
      <c r="AGV20" s="124"/>
      <c r="AGW20" s="124"/>
      <c r="AGX20" s="124"/>
      <c r="AGY20" s="124"/>
      <c r="AGZ20" s="124"/>
      <c r="AHA20" s="124"/>
      <c r="AHB20" s="124"/>
      <c r="AHC20" s="124"/>
      <c r="AHD20" s="124"/>
      <c r="AHE20" s="124"/>
      <c r="AHF20" s="124"/>
      <c r="AHG20" s="124"/>
      <c r="AHH20" s="124"/>
      <c r="AHI20" s="124"/>
      <c r="AHJ20" s="124"/>
      <c r="AHK20" s="124"/>
      <c r="AHL20" s="124"/>
      <c r="AHM20" s="124"/>
      <c r="AHN20" s="124"/>
      <c r="AHO20" s="124"/>
      <c r="AHP20" s="124"/>
      <c r="AHQ20" s="124"/>
      <c r="AHR20" s="124"/>
      <c r="AHS20" s="124"/>
      <c r="AHT20" s="124"/>
      <c r="AHU20" s="124"/>
      <c r="AHV20" s="124"/>
      <c r="AHW20" s="124"/>
      <c r="AHX20" s="124"/>
      <c r="AHY20" s="124"/>
      <c r="AHZ20" s="124"/>
      <c r="AIA20" s="124"/>
      <c r="AIB20" s="124"/>
      <c r="AIC20" s="124"/>
      <c r="AID20" s="124"/>
      <c r="AIE20" s="124"/>
      <c r="AIF20" s="124"/>
      <c r="AIG20" s="124"/>
      <c r="AIH20" s="124"/>
      <c r="AII20" s="124"/>
      <c r="AIJ20" s="124"/>
      <c r="AIK20" s="124"/>
      <c r="AIL20" s="124"/>
      <c r="AIM20" s="124"/>
      <c r="AIN20" s="124"/>
      <c r="AIO20" s="124"/>
      <c r="AIP20" s="124"/>
      <c r="AIQ20" s="124"/>
      <c r="AIR20" s="124"/>
      <c r="AIS20" s="124"/>
    </row>
    <row r="21" spans="1:929" ht="18" x14ac:dyDescent="0.2">
      <c r="A21" s="37"/>
      <c r="B21" s="283"/>
      <c r="C21" s="264" t="s">
        <v>278</v>
      </c>
      <c r="D21" s="265" t="s">
        <v>26</v>
      </c>
      <c r="E21" s="153"/>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24"/>
      <c r="II21" s="124"/>
      <c r="IJ21" s="124"/>
      <c r="IK21" s="124"/>
      <c r="IL21" s="124"/>
      <c r="IM21" s="124"/>
      <c r="IN21" s="124"/>
      <c r="IO21" s="124"/>
      <c r="IP21" s="124"/>
      <c r="IQ21" s="124"/>
      <c r="IR21" s="124"/>
      <c r="IS21" s="124"/>
      <c r="IT21" s="124"/>
      <c r="IU21" s="124"/>
      <c r="IV21" s="124"/>
      <c r="IW21" s="124"/>
      <c r="IX21" s="124"/>
      <c r="IY21" s="124"/>
      <c r="IZ21" s="124"/>
      <c r="JA21" s="124"/>
      <c r="JB21" s="124"/>
      <c r="JC21" s="124"/>
      <c r="JD21" s="124"/>
      <c r="JE21" s="124"/>
      <c r="JF21" s="124"/>
      <c r="JG21" s="124"/>
      <c r="JH21" s="124"/>
      <c r="JI21" s="124"/>
      <c r="JJ21" s="124"/>
      <c r="JK21" s="124"/>
      <c r="JL21" s="124"/>
      <c r="JM21" s="124"/>
      <c r="JN21" s="124"/>
      <c r="JO21" s="124"/>
      <c r="JP21" s="124"/>
      <c r="JQ21" s="124"/>
      <c r="JR21" s="124"/>
      <c r="JS21" s="124"/>
      <c r="JT21" s="124"/>
      <c r="JU21" s="124"/>
      <c r="JV21" s="124"/>
      <c r="JW21" s="124"/>
      <c r="JX21" s="124"/>
      <c r="JY21" s="124"/>
      <c r="JZ21" s="124"/>
      <c r="KA21" s="124"/>
      <c r="KB21" s="124"/>
      <c r="KC21" s="124"/>
      <c r="KD21" s="124"/>
      <c r="KE21" s="124"/>
      <c r="KF21" s="124"/>
      <c r="KG21" s="124"/>
      <c r="KH21" s="124"/>
      <c r="KI21" s="124"/>
      <c r="KJ21" s="124"/>
      <c r="KK21" s="124"/>
      <c r="KL21" s="124"/>
      <c r="KM21" s="124"/>
      <c r="KN21" s="124"/>
      <c r="KO21" s="124"/>
      <c r="KP21" s="124"/>
      <c r="KQ21" s="124"/>
      <c r="KR21" s="124"/>
      <c r="KS21" s="124"/>
      <c r="KT21" s="124"/>
      <c r="KU21" s="124"/>
      <c r="KV21" s="124"/>
      <c r="KW21" s="124"/>
      <c r="KX21" s="124"/>
      <c r="KY21" s="124"/>
      <c r="KZ21" s="124"/>
      <c r="LA21" s="124"/>
      <c r="LB21" s="124"/>
      <c r="LC21" s="124"/>
      <c r="LD21" s="124"/>
      <c r="LE21" s="124"/>
      <c r="LF21" s="124"/>
      <c r="LG21" s="124"/>
      <c r="LH21" s="124"/>
      <c r="LI21" s="124"/>
      <c r="LJ21" s="124"/>
      <c r="LK21" s="124"/>
      <c r="LL21" s="124"/>
      <c r="LM21" s="124"/>
      <c r="LN21" s="124"/>
      <c r="LO21" s="124"/>
      <c r="LP21" s="124"/>
      <c r="LQ21" s="124"/>
      <c r="LR21" s="124"/>
      <c r="LS21" s="124"/>
      <c r="LT21" s="124"/>
      <c r="LU21" s="124"/>
      <c r="LV21" s="124"/>
      <c r="LW21" s="124"/>
      <c r="LX21" s="124"/>
      <c r="LY21" s="124"/>
      <c r="LZ21" s="124"/>
      <c r="MA21" s="124"/>
      <c r="MB21" s="124"/>
      <c r="MC21" s="124"/>
      <c r="MD21" s="124"/>
      <c r="ME21" s="124"/>
      <c r="MF21" s="124"/>
      <c r="MG21" s="124"/>
      <c r="MH21" s="124"/>
      <c r="MI21" s="124"/>
      <c r="MJ21" s="124"/>
      <c r="MK21" s="124"/>
      <c r="ML21" s="124"/>
      <c r="MM21" s="124"/>
      <c r="MN21" s="124"/>
      <c r="MO21" s="124"/>
      <c r="MP21" s="124"/>
      <c r="MQ21" s="124"/>
      <c r="MR21" s="124"/>
      <c r="MS21" s="124"/>
      <c r="MT21" s="124"/>
      <c r="MU21" s="124"/>
      <c r="MV21" s="124"/>
      <c r="MW21" s="124"/>
      <c r="MX21" s="124"/>
      <c r="MY21" s="124"/>
      <c r="MZ21" s="124"/>
      <c r="NA21" s="124"/>
      <c r="NB21" s="124"/>
      <c r="NC21" s="124"/>
      <c r="ND21" s="124"/>
      <c r="NE21" s="124"/>
      <c r="NF21" s="124"/>
      <c r="NG21" s="124"/>
      <c r="NH21" s="124"/>
      <c r="NI21" s="124"/>
      <c r="NJ21" s="124"/>
      <c r="NK21" s="124"/>
      <c r="NL21" s="124"/>
      <c r="NM21" s="124"/>
      <c r="NN21" s="124"/>
      <c r="NO21" s="124"/>
      <c r="NP21" s="124"/>
      <c r="NQ21" s="124"/>
      <c r="NR21" s="124"/>
      <c r="NS21" s="124"/>
      <c r="NT21" s="124"/>
      <c r="NU21" s="124"/>
      <c r="NV21" s="124"/>
      <c r="NW21" s="124"/>
      <c r="NX21" s="124"/>
      <c r="NY21" s="124"/>
      <c r="NZ21" s="124"/>
      <c r="OA21" s="124"/>
      <c r="OB21" s="124"/>
      <c r="OC21" s="124"/>
      <c r="OD21" s="124"/>
      <c r="OE21" s="124"/>
      <c r="OF21" s="124"/>
      <c r="OG21" s="124"/>
      <c r="OH21" s="124"/>
      <c r="OI21" s="124"/>
      <c r="OJ21" s="124"/>
      <c r="OK21" s="124"/>
      <c r="OL21" s="124"/>
      <c r="OM21" s="124"/>
      <c r="ON21" s="124"/>
      <c r="OO21" s="124"/>
      <c r="OP21" s="124"/>
      <c r="OQ21" s="124"/>
      <c r="OR21" s="124"/>
      <c r="OS21" s="124"/>
      <c r="OT21" s="124"/>
      <c r="OU21" s="124"/>
      <c r="OV21" s="124"/>
      <c r="OW21" s="124"/>
      <c r="OX21" s="124"/>
      <c r="OY21" s="124"/>
      <c r="OZ21" s="124"/>
      <c r="PA21" s="124"/>
      <c r="PB21" s="124"/>
      <c r="PC21" s="124"/>
      <c r="PD21" s="124"/>
      <c r="PE21" s="124"/>
      <c r="PF21" s="124"/>
      <c r="PG21" s="124"/>
      <c r="PH21" s="124"/>
      <c r="PI21" s="124"/>
      <c r="PJ21" s="124"/>
      <c r="PK21" s="124"/>
      <c r="PL21" s="124"/>
      <c r="PM21" s="124"/>
      <c r="PN21" s="124"/>
      <c r="PO21" s="124"/>
      <c r="PP21" s="124"/>
      <c r="PQ21" s="124"/>
      <c r="PR21" s="124"/>
      <c r="PS21" s="124"/>
      <c r="PT21" s="124"/>
      <c r="PU21" s="124"/>
      <c r="PV21" s="124"/>
      <c r="PW21" s="124"/>
      <c r="PX21" s="124"/>
      <c r="PY21" s="124"/>
      <c r="PZ21" s="124"/>
      <c r="QA21" s="124"/>
      <c r="QB21" s="124"/>
      <c r="QC21" s="124"/>
      <c r="QD21" s="124"/>
      <c r="QE21" s="124"/>
      <c r="QF21" s="124"/>
      <c r="QG21" s="124"/>
      <c r="QH21" s="124"/>
      <c r="QI21" s="124"/>
      <c r="QJ21" s="124"/>
      <c r="QK21" s="124"/>
      <c r="QL21" s="124"/>
      <c r="QM21" s="124"/>
      <c r="QN21" s="124"/>
      <c r="QO21" s="124"/>
      <c r="QP21" s="124"/>
      <c r="QQ21" s="124"/>
      <c r="QR21" s="124"/>
      <c r="QS21" s="124"/>
      <c r="QT21" s="124"/>
      <c r="QU21" s="124"/>
      <c r="QV21" s="124"/>
      <c r="QW21" s="124"/>
      <c r="QX21" s="124"/>
      <c r="QY21" s="124"/>
      <c r="QZ21" s="124"/>
      <c r="RA21" s="124"/>
      <c r="RB21" s="124"/>
      <c r="RC21" s="124"/>
      <c r="RD21" s="124"/>
      <c r="RE21" s="124"/>
      <c r="RF21" s="124"/>
      <c r="RG21" s="124"/>
      <c r="RH21" s="124"/>
      <c r="RI21" s="124"/>
      <c r="RJ21" s="124"/>
      <c r="RK21" s="124"/>
      <c r="RL21" s="124"/>
      <c r="RM21" s="124"/>
      <c r="RN21" s="124"/>
      <c r="RO21" s="124"/>
      <c r="RP21" s="124"/>
      <c r="RQ21" s="124"/>
      <c r="RR21" s="124"/>
      <c r="RS21" s="124"/>
      <c r="RT21" s="124"/>
      <c r="RU21" s="124"/>
      <c r="RV21" s="124"/>
      <c r="RW21" s="124"/>
      <c r="RX21" s="124"/>
      <c r="RY21" s="124"/>
      <c r="RZ21" s="124"/>
      <c r="SA21" s="124"/>
      <c r="SB21" s="124"/>
      <c r="SC21" s="124"/>
      <c r="SD21" s="124"/>
      <c r="SE21" s="124"/>
      <c r="SF21" s="124"/>
      <c r="SG21" s="124"/>
      <c r="SH21" s="124"/>
      <c r="SI21" s="124"/>
      <c r="SJ21" s="124"/>
      <c r="SK21" s="124"/>
      <c r="SL21" s="124"/>
      <c r="SM21" s="124"/>
      <c r="SN21" s="124"/>
      <c r="SO21" s="124"/>
      <c r="SP21" s="124"/>
      <c r="SQ21" s="124"/>
      <c r="SR21" s="124"/>
      <c r="SS21" s="124"/>
      <c r="ST21" s="124"/>
      <c r="SU21" s="124"/>
      <c r="SV21" s="124"/>
      <c r="SW21" s="124"/>
      <c r="SX21" s="124"/>
      <c r="SY21" s="124"/>
      <c r="SZ21" s="124"/>
      <c r="TA21" s="124"/>
      <c r="TB21" s="124"/>
      <c r="TC21" s="124"/>
      <c r="TD21" s="124"/>
      <c r="TE21" s="124"/>
      <c r="TF21" s="124"/>
      <c r="TG21" s="124"/>
      <c r="TH21" s="124"/>
      <c r="TI21" s="124"/>
      <c r="TJ21" s="124"/>
      <c r="TK21" s="124"/>
      <c r="TL21" s="124"/>
      <c r="TM21" s="124"/>
      <c r="TN21" s="124"/>
      <c r="TO21" s="124"/>
      <c r="TP21" s="124"/>
      <c r="TQ21" s="124"/>
      <c r="TR21" s="124"/>
      <c r="TS21" s="124"/>
      <c r="TT21" s="124"/>
      <c r="TU21" s="124"/>
      <c r="TV21" s="124"/>
      <c r="TW21" s="124"/>
      <c r="TX21" s="124"/>
      <c r="TY21" s="124"/>
      <c r="TZ21" s="124"/>
      <c r="UA21" s="124"/>
      <c r="UB21" s="124"/>
      <c r="UC21" s="124"/>
      <c r="UD21" s="124"/>
      <c r="UE21" s="124"/>
      <c r="UF21" s="124"/>
      <c r="UG21" s="124"/>
      <c r="UH21" s="124"/>
      <c r="UI21" s="124"/>
      <c r="UJ21" s="124"/>
      <c r="UK21" s="124"/>
      <c r="UL21" s="124"/>
      <c r="UM21" s="124"/>
      <c r="UN21" s="124"/>
      <c r="UO21" s="124"/>
      <c r="UP21" s="124"/>
      <c r="UQ21" s="124"/>
      <c r="UR21" s="124"/>
      <c r="US21" s="124"/>
      <c r="UT21" s="124"/>
      <c r="UU21" s="124"/>
      <c r="UV21" s="124"/>
      <c r="UW21" s="124"/>
      <c r="UX21" s="124"/>
      <c r="UY21" s="124"/>
      <c r="UZ21" s="124"/>
      <c r="VA21" s="124"/>
      <c r="VB21" s="124"/>
      <c r="VC21" s="124"/>
      <c r="VD21" s="124"/>
      <c r="VE21" s="124"/>
      <c r="VF21" s="124"/>
      <c r="VG21" s="124"/>
      <c r="VH21" s="124"/>
      <c r="VI21" s="124"/>
      <c r="VJ21" s="124"/>
      <c r="VK21" s="124"/>
      <c r="VL21" s="124"/>
      <c r="VM21" s="124"/>
      <c r="VN21" s="124"/>
      <c r="VO21" s="124"/>
      <c r="VP21" s="124"/>
      <c r="VQ21" s="124"/>
      <c r="VR21" s="124"/>
      <c r="VS21" s="124"/>
      <c r="VT21" s="124"/>
      <c r="VU21" s="124"/>
      <c r="VV21" s="124"/>
      <c r="VW21" s="124"/>
      <c r="VX21" s="124"/>
      <c r="VY21" s="124"/>
      <c r="VZ21" s="124"/>
      <c r="WA21" s="124"/>
      <c r="WB21" s="124"/>
      <c r="WC21" s="124"/>
      <c r="WD21" s="124"/>
      <c r="WE21" s="124"/>
      <c r="WF21" s="124"/>
      <c r="WG21" s="124"/>
      <c r="WH21" s="124"/>
      <c r="WI21" s="124"/>
      <c r="WJ21" s="124"/>
      <c r="WK21" s="124"/>
      <c r="WL21" s="124"/>
      <c r="WM21" s="124"/>
      <c r="WN21" s="124"/>
      <c r="WO21" s="124"/>
      <c r="WP21" s="124"/>
      <c r="WQ21" s="124"/>
      <c r="WR21" s="124"/>
      <c r="WS21" s="124"/>
      <c r="WT21" s="124"/>
      <c r="WU21" s="124"/>
      <c r="WV21" s="124"/>
      <c r="WW21" s="124"/>
      <c r="WX21" s="124"/>
      <c r="WY21" s="124"/>
      <c r="WZ21" s="124"/>
      <c r="XA21" s="124"/>
      <c r="XB21" s="124"/>
      <c r="XC21" s="124"/>
      <c r="XD21" s="124"/>
      <c r="XE21" s="124"/>
      <c r="XF21" s="124"/>
      <c r="XG21" s="124"/>
      <c r="XH21" s="124"/>
      <c r="XI21" s="124"/>
      <c r="XJ21" s="124"/>
      <c r="XK21" s="124"/>
      <c r="XL21" s="124"/>
      <c r="XM21" s="124"/>
      <c r="XN21" s="124"/>
      <c r="XO21" s="124"/>
      <c r="XP21" s="124"/>
      <c r="XQ21" s="124"/>
      <c r="XR21" s="124"/>
      <c r="XS21" s="124"/>
      <c r="XT21" s="124"/>
      <c r="XU21" s="124"/>
      <c r="XV21" s="124"/>
      <c r="XW21" s="124"/>
      <c r="XX21" s="124"/>
      <c r="XY21" s="124"/>
      <c r="XZ21" s="124"/>
      <c r="YA21" s="124"/>
      <c r="YB21" s="124"/>
      <c r="YC21" s="124"/>
      <c r="YD21" s="124"/>
      <c r="YE21" s="124"/>
      <c r="YF21" s="124"/>
      <c r="YG21" s="124"/>
      <c r="YH21" s="124"/>
      <c r="YI21" s="124"/>
      <c r="YJ21" s="124"/>
      <c r="YK21" s="124"/>
      <c r="YL21" s="124"/>
      <c r="YM21" s="124"/>
      <c r="YN21" s="124"/>
      <c r="YO21" s="124"/>
      <c r="YP21" s="124"/>
      <c r="YQ21" s="124"/>
      <c r="YR21" s="124"/>
      <c r="YS21" s="124"/>
      <c r="YT21" s="124"/>
      <c r="YU21" s="124"/>
      <c r="YV21" s="124"/>
      <c r="YW21" s="124"/>
      <c r="YX21" s="124"/>
      <c r="YY21" s="124"/>
      <c r="YZ21" s="124"/>
      <c r="ZA21" s="124"/>
      <c r="ZB21" s="124"/>
      <c r="ZC21" s="124"/>
      <c r="ZD21" s="124"/>
      <c r="ZE21" s="124"/>
      <c r="ZF21" s="124"/>
      <c r="ZG21" s="124"/>
      <c r="ZH21" s="124"/>
      <c r="ZI21" s="124"/>
      <c r="ZJ21" s="124"/>
      <c r="ZK21" s="124"/>
      <c r="ZL21" s="124"/>
      <c r="ZM21" s="124"/>
      <c r="ZN21" s="124"/>
      <c r="ZO21" s="124"/>
      <c r="ZP21" s="124"/>
      <c r="ZQ21" s="124"/>
      <c r="ZR21" s="124"/>
      <c r="ZS21" s="124"/>
      <c r="ZT21" s="124"/>
      <c r="ZU21" s="124"/>
      <c r="ZV21" s="124"/>
      <c r="ZW21" s="124"/>
      <c r="ZX21" s="124"/>
      <c r="ZY21" s="124"/>
      <c r="ZZ21" s="124"/>
      <c r="AAA21" s="124"/>
      <c r="AAB21" s="124"/>
      <c r="AAC21" s="124"/>
      <c r="AAD21" s="124"/>
      <c r="AAE21" s="124"/>
      <c r="AAF21" s="124"/>
      <c r="AAG21" s="124"/>
      <c r="AAH21" s="124"/>
      <c r="AAI21" s="124"/>
      <c r="AAJ21" s="124"/>
      <c r="AAK21" s="124"/>
      <c r="AAL21" s="124"/>
      <c r="AAM21" s="124"/>
      <c r="AAN21" s="124"/>
      <c r="AAO21" s="124"/>
      <c r="AAP21" s="124"/>
      <c r="AAQ21" s="124"/>
      <c r="AAR21" s="124"/>
      <c r="AAS21" s="124"/>
      <c r="AAT21" s="124"/>
      <c r="AAU21" s="124"/>
      <c r="AAV21" s="124"/>
      <c r="AAW21" s="124"/>
      <c r="AAX21" s="124"/>
      <c r="AAY21" s="124"/>
      <c r="AAZ21" s="124"/>
      <c r="ABA21" s="124"/>
      <c r="ABB21" s="124"/>
      <c r="ABC21" s="124"/>
      <c r="ABD21" s="124"/>
      <c r="ABE21" s="124"/>
      <c r="ABF21" s="124"/>
      <c r="ABG21" s="124"/>
      <c r="ABH21" s="124"/>
      <c r="ABI21" s="124"/>
      <c r="ABJ21" s="124"/>
      <c r="ABK21" s="124"/>
      <c r="ABL21" s="124"/>
      <c r="ABM21" s="124"/>
      <c r="ABN21" s="124"/>
      <c r="ABO21" s="124"/>
      <c r="ABP21" s="124"/>
      <c r="ABQ21" s="124"/>
      <c r="ABR21" s="124"/>
      <c r="ABS21" s="124"/>
      <c r="ABT21" s="124"/>
      <c r="ABU21" s="124"/>
      <c r="ABV21" s="124"/>
      <c r="ABW21" s="124"/>
      <c r="ABX21" s="124"/>
      <c r="ABY21" s="124"/>
      <c r="ABZ21" s="124"/>
      <c r="ACA21" s="124"/>
      <c r="ACB21" s="124"/>
      <c r="ACC21" s="124"/>
      <c r="ACD21" s="124"/>
      <c r="ACE21" s="124"/>
      <c r="ACF21" s="124"/>
      <c r="ACG21" s="124"/>
      <c r="ACH21" s="124"/>
      <c r="ACI21" s="124"/>
      <c r="ACJ21" s="124"/>
      <c r="ACK21" s="124"/>
      <c r="ACL21" s="124"/>
      <c r="ACM21" s="124"/>
      <c r="ACN21" s="124"/>
      <c r="ACO21" s="124"/>
      <c r="ACP21" s="124"/>
      <c r="ACQ21" s="124"/>
      <c r="ACR21" s="124"/>
      <c r="ACS21" s="124"/>
      <c r="ACT21" s="124"/>
      <c r="ACU21" s="124"/>
      <c r="ACV21" s="124"/>
      <c r="ACW21" s="124"/>
      <c r="ACX21" s="124"/>
      <c r="ACY21" s="124"/>
      <c r="ACZ21" s="124"/>
      <c r="ADA21" s="124"/>
      <c r="ADB21" s="124"/>
      <c r="ADC21" s="124"/>
      <c r="ADD21" s="124"/>
      <c r="ADE21" s="124"/>
      <c r="ADF21" s="124"/>
      <c r="ADG21" s="124"/>
      <c r="ADH21" s="124"/>
      <c r="ADI21" s="124"/>
      <c r="ADJ21" s="124"/>
      <c r="ADK21" s="124"/>
      <c r="ADL21" s="124"/>
      <c r="ADM21" s="124"/>
      <c r="ADN21" s="124"/>
      <c r="ADO21" s="124"/>
      <c r="ADP21" s="124"/>
      <c r="ADQ21" s="124"/>
      <c r="ADR21" s="124"/>
      <c r="ADS21" s="124"/>
      <c r="ADT21" s="124"/>
      <c r="ADU21" s="124"/>
      <c r="ADV21" s="124"/>
      <c r="ADW21" s="124"/>
      <c r="ADX21" s="124"/>
      <c r="ADY21" s="124"/>
      <c r="ADZ21" s="124"/>
      <c r="AEA21" s="124"/>
      <c r="AEB21" s="124"/>
      <c r="AEC21" s="124"/>
      <c r="AED21" s="124"/>
      <c r="AEE21" s="124"/>
      <c r="AEF21" s="124"/>
      <c r="AEG21" s="124"/>
      <c r="AEH21" s="124"/>
      <c r="AEI21" s="124"/>
      <c r="AEJ21" s="124"/>
      <c r="AEK21" s="124"/>
      <c r="AEL21" s="124"/>
      <c r="AEM21" s="124"/>
      <c r="AEN21" s="124"/>
      <c r="AEO21" s="124"/>
      <c r="AEP21" s="124"/>
      <c r="AEQ21" s="124"/>
      <c r="AER21" s="124"/>
      <c r="AES21" s="124"/>
      <c r="AET21" s="124"/>
      <c r="AEU21" s="124"/>
      <c r="AEV21" s="124"/>
      <c r="AEW21" s="124"/>
      <c r="AEX21" s="124"/>
      <c r="AEY21" s="124"/>
      <c r="AEZ21" s="124"/>
      <c r="AFA21" s="124"/>
      <c r="AFB21" s="124"/>
      <c r="AFC21" s="124"/>
      <c r="AFD21" s="124"/>
      <c r="AFE21" s="124"/>
      <c r="AFF21" s="124"/>
      <c r="AFG21" s="124"/>
      <c r="AFH21" s="124"/>
      <c r="AFI21" s="124"/>
      <c r="AFJ21" s="124"/>
      <c r="AFK21" s="124"/>
      <c r="AFL21" s="124"/>
      <c r="AFM21" s="124"/>
      <c r="AFN21" s="124"/>
      <c r="AFO21" s="124"/>
      <c r="AFP21" s="124"/>
      <c r="AFQ21" s="124"/>
      <c r="AFR21" s="124"/>
      <c r="AFS21" s="124"/>
      <c r="AFT21" s="124"/>
      <c r="AFU21" s="124"/>
      <c r="AFV21" s="124"/>
      <c r="AFW21" s="124"/>
      <c r="AFX21" s="124"/>
      <c r="AFY21" s="124"/>
      <c r="AFZ21" s="124"/>
      <c r="AGA21" s="124"/>
      <c r="AGB21" s="124"/>
      <c r="AGC21" s="124"/>
      <c r="AGD21" s="124"/>
      <c r="AGE21" s="124"/>
      <c r="AGF21" s="124"/>
      <c r="AGG21" s="124"/>
      <c r="AGH21" s="124"/>
      <c r="AGI21" s="124"/>
      <c r="AGJ21" s="124"/>
      <c r="AGK21" s="124"/>
      <c r="AGL21" s="124"/>
      <c r="AGM21" s="124"/>
      <c r="AGN21" s="124"/>
      <c r="AGO21" s="124"/>
      <c r="AGP21" s="124"/>
      <c r="AGQ21" s="124"/>
      <c r="AGR21" s="124"/>
      <c r="AGS21" s="124"/>
      <c r="AGT21" s="124"/>
      <c r="AGU21" s="124"/>
      <c r="AGV21" s="124"/>
      <c r="AGW21" s="124"/>
      <c r="AGX21" s="124"/>
      <c r="AGY21" s="124"/>
      <c r="AGZ21" s="124"/>
      <c r="AHA21" s="124"/>
      <c r="AHB21" s="124"/>
      <c r="AHC21" s="124"/>
      <c r="AHD21" s="124"/>
      <c r="AHE21" s="124"/>
      <c r="AHF21" s="124"/>
      <c r="AHG21" s="124"/>
      <c r="AHH21" s="124"/>
      <c r="AHI21" s="124"/>
      <c r="AHJ21" s="124"/>
      <c r="AHK21" s="124"/>
      <c r="AHL21" s="124"/>
      <c r="AHM21" s="124"/>
      <c r="AHN21" s="124"/>
      <c r="AHO21" s="124"/>
      <c r="AHP21" s="124"/>
      <c r="AHQ21" s="124"/>
      <c r="AHR21" s="124"/>
      <c r="AHS21" s="124"/>
      <c r="AHT21" s="124"/>
      <c r="AHU21" s="124"/>
      <c r="AHV21" s="124"/>
      <c r="AHW21" s="124"/>
      <c r="AHX21" s="124"/>
      <c r="AHY21" s="124"/>
      <c r="AHZ21" s="124"/>
      <c r="AIA21" s="124"/>
      <c r="AIB21" s="124"/>
      <c r="AIC21" s="124"/>
      <c r="AID21" s="124"/>
      <c r="AIE21" s="124"/>
      <c r="AIF21" s="124"/>
      <c r="AIG21" s="124"/>
      <c r="AIH21" s="124"/>
      <c r="AII21" s="124"/>
      <c r="AIJ21" s="124"/>
      <c r="AIK21" s="124"/>
      <c r="AIL21" s="124"/>
      <c r="AIM21" s="124"/>
      <c r="AIN21" s="124"/>
      <c r="AIO21" s="124"/>
      <c r="AIP21" s="124"/>
      <c r="AIQ21" s="124"/>
      <c r="AIR21" s="124"/>
      <c r="AIS21" s="124"/>
    </row>
    <row r="22" spans="1:929" ht="18" x14ac:dyDescent="0.2">
      <c r="A22" s="37"/>
      <c r="B22" s="283"/>
      <c r="C22" s="264" t="s">
        <v>379</v>
      </c>
      <c r="D22" s="265" t="s">
        <v>26</v>
      </c>
      <c r="E22" s="153"/>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24"/>
      <c r="II22" s="124"/>
      <c r="IJ22" s="124"/>
      <c r="IK22" s="124"/>
      <c r="IL22" s="124"/>
      <c r="IM22" s="124"/>
      <c r="IN22" s="124"/>
      <c r="IO22" s="124"/>
      <c r="IP22" s="124"/>
      <c r="IQ22" s="124"/>
      <c r="IR22" s="124"/>
      <c r="IS22" s="124"/>
      <c r="IT22" s="124"/>
      <c r="IU22" s="124"/>
      <c r="IV22" s="124"/>
      <c r="IW22" s="124"/>
      <c r="IX22" s="124"/>
      <c r="IY22" s="124"/>
      <c r="IZ22" s="124"/>
      <c r="JA22" s="124"/>
      <c r="JB22" s="124"/>
      <c r="JC22" s="124"/>
      <c r="JD22" s="124"/>
      <c r="JE22" s="124"/>
      <c r="JF22" s="124"/>
      <c r="JG22" s="124"/>
      <c r="JH22" s="124"/>
      <c r="JI22" s="124"/>
      <c r="JJ22" s="124"/>
      <c r="JK22" s="124"/>
      <c r="JL22" s="124"/>
      <c r="JM22" s="124"/>
      <c r="JN22" s="124"/>
      <c r="JO22" s="124"/>
      <c r="JP22" s="124"/>
      <c r="JQ22" s="124"/>
      <c r="JR22" s="124"/>
      <c r="JS22" s="124"/>
      <c r="JT22" s="124"/>
      <c r="JU22" s="124"/>
      <c r="JV22" s="124"/>
      <c r="JW22" s="124"/>
      <c r="JX22" s="124"/>
      <c r="JY22" s="124"/>
      <c r="JZ22" s="124"/>
      <c r="KA22" s="124"/>
      <c r="KB22" s="124"/>
      <c r="KC22" s="124"/>
      <c r="KD22" s="124"/>
      <c r="KE22" s="124"/>
      <c r="KF22" s="124"/>
      <c r="KG22" s="124"/>
      <c r="KH22" s="124"/>
      <c r="KI22" s="124"/>
      <c r="KJ22" s="124"/>
      <c r="KK22" s="124"/>
      <c r="KL22" s="124"/>
      <c r="KM22" s="124"/>
      <c r="KN22" s="124"/>
      <c r="KO22" s="124"/>
      <c r="KP22" s="124"/>
      <c r="KQ22" s="124"/>
      <c r="KR22" s="124"/>
      <c r="KS22" s="124"/>
      <c r="KT22" s="124"/>
      <c r="KU22" s="124"/>
      <c r="KV22" s="124"/>
      <c r="KW22" s="124"/>
      <c r="KX22" s="124"/>
      <c r="KY22" s="124"/>
      <c r="KZ22" s="124"/>
      <c r="LA22" s="124"/>
      <c r="LB22" s="124"/>
      <c r="LC22" s="124"/>
      <c r="LD22" s="124"/>
      <c r="LE22" s="124"/>
      <c r="LF22" s="124"/>
      <c r="LG22" s="124"/>
      <c r="LH22" s="124"/>
      <c r="LI22" s="124"/>
      <c r="LJ22" s="124"/>
      <c r="LK22" s="124"/>
      <c r="LL22" s="124"/>
      <c r="LM22" s="124"/>
      <c r="LN22" s="124"/>
      <c r="LO22" s="124"/>
      <c r="LP22" s="124"/>
      <c r="LQ22" s="124"/>
      <c r="LR22" s="124"/>
      <c r="LS22" s="124"/>
      <c r="LT22" s="124"/>
      <c r="LU22" s="124"/>
      <c r="LV22" s="124"/>
      <c r="LW22" s="124"/>
      <c r="LX22" s="124"/>
      <c r="LY22" s="124"/>
      <c r="LZ22" s="124"/>
      <c r="MA22" s="124"/>
      <c r="MB22" s="124"/>
      <c r="MC22" s="124"/>
      <c r="MD22" s="124"/>
      <c r="ME22" s="124"/>
      <c r="MF22" s="124"/>
      <c r="MG22" s="124"/>
      <c r="MH22" s="124"/>
      <c r="MI22" s="124"/>
      <c r="MJ22" s="124"/>
      <c r="MK22" s="124"/>
      <c r="ML22" s="124"/>
      <c r="MM22" s="124"/>
      <c r="MN22" s="124"/>
      <c r="MO22" s="124"/>
      <c r="MP22" s="124"/>
      <c r="MQ22" s="124"/>
      <c r="MR22" s="124"/>
      <c r="MS22" s="124"/>
      <c r="MT22" s="124"/>
      <c r="MU22" s="124"/>
      <c r="MV22" s="124"/>
      <c r="MW22" s="124"/>
      <c r="MX22" s="124"/>
      <c r="MY22" s="124"/>
      <c r="MZ22" s="124"/>
      <c r="NA22" s="124"/>
      <c r="NB22" s="124"/>
      <c r="NC22" s="124"/>
      <c r="ND22" s="124"/>
      <c r="NE22" s="124"/>
      <c r="NF22" s="124"/>
      <c r="NG22" s="124"/>
      <c r="NH22" s="124"/>
      <c r="NI22" s="124"/>
      <c r="NJ22" s="124"/>
      <c r="NK22" s="124"/>
      <c r="NL22" s="124"/>
      <c r="NM22" s="124"/>
      <c r="NN22" s="124"/>
      <c r="NO22" s="124"/>
      <c r="NP22" s="124"/>
      <c r="NQ22" s="124"/>
      <c r="NR22" s="124"/>
      <c r="NS22" s="124"/>
      <c r="NT22" s="124"/>
      <c r="NU22" s="124"/>
      <c r="NV22" s="124"/>
      <c r="NW22" s="124"/>
      <c r="NX22" s="124"/>
      <c r="NY22" s="124"/>
      <c r="NZ22" s="124"/>
      <c r="OA22" s="124"/>
      <c r="OB22" s="124"/>
      <c r="OC22" s="124"/>
      <c r="OD22" s="124"/>
      <c r="OE22" s="124"/>
      <c r="OF22" s="124"/>
      <c r="OG22" s="124"/>
      <c r="OH22" s="124"/>
      <c r="OI22" s="124"/>
      <c r="OJ22" s="124"/>
      <c r="OK22" s="124"/>
      <c r="OL22" s="124"/>
      <c r="OM22" s="124"/>
      <c r="ON22" s="124"/>
      <c r="OO22" s="124"/>
      <c r="OP22" s="124"/>
      <c r="OQ22" s="124"/>
      <c r="OR22" s="124"/>
      <c r="OS22" s="124"/>
      <c r="OT22" s="124"/>
      <c r="OU22" s="124"/>
      <c r="OV22" s="124"/>
      <c r="OW22" s="124"/>
      <c r="OX22" s="124"/>
      <c r="OY22" s="124"/>
      <c r="OZ22" s="124"/>
      <c r="PA22" s="124"/>
      <c r="PB22" s="124"/>
      <c r="PC22" s="124"/>
      <c r="PD22" s="124"/>
      <c r="PE22" s="124"/>
      <c r="PF22" s="124"/>
      <c r="PG22" s="124"/>
      <c r="PH22" s="124"/>
      <c r="PI22" s="124"/>
      <c r="PJ22" s="124"/>
      <c r="PK22" s="124"/>
      <c r="PL22" s="124"/>
      <c r="PM22" s="124"/>
      <c r="PN22" s="124"/>
      <c r="PO22" s="124"/>
      <c r="PP22" s="124"/>
      <c r="PQ22" s="124"/>
      <c r="PR22" s="124"/>
      <c r="PS22" s="124"/>
      <c r="PT22" s="124"/>
      <c r="PU22" s="124"/>
      <c r="PV22" s="124"/>
      <c r="PW22" s="124"/>
      <c r="PX22" s="124"/>
      <c r="PY22" s="124"/>
      <c r="PZ22" s="124"/>
      <c r="QA22" s="124"/>
      <c r="QB22" s="124"/>
      <c r="QC22" s="124"/>
      <c r="QD22" s="124"/>
      <c r="QE22" s="124"/>
      <c r="QF22" s="124"/>
      <c r="QG22" s="124"/>
      <c r="QH22" s="124"/>
      <c r="QI22" s="124"/>
      <c r="QJ22" s="124"/>
      <c r="QK22" s="124"/>
      <c r="QL22" s="124"/>
      <c r="QM22" s="124"/>
      <c r="QN22" s="124"/>
      <c r="QO22" s="124"/>
      <c r="QP22" s="124"/>
      <c r="QQ22" s="124"/>
      <c r="QR22" s="124"/>
      <c r="QS22" s="124"/>
      <c r="QT22" s="124"/>
      <c r="QU22" s="124"/>
      <c r="QV22" s="124"/>
      <c r="QW22" s="124"/>
      <c r="QX22" s="124"/>
      <c r="QY22" s="124"/>
      <c r="QZ22" s="124"/>
      <c r="RA22" s="124"/>
      <c r="RB22" s="124"/>
      <c r="RC22" s="124"/>
      <c r="RD22" s="124"/>
      <c r="RE22" s="124"/>
      <c r="RF22" s="124"/>
      <c r="RG22" s="124"/>
      <c r="RH22" s="124"/>
      <c r="RI22" s="124"/>
      <c r="RJ22" s="124"/>
      <c r="RK22" s="124"/>
      <c r="RL22" s="124"/>
      <c r="RM22" s="124"/>
      <c r="RN22" s="124"/>
      <c r="RO22" s="124"/>
      <c r="RP22" s="124"/>
      <c r="RQ22" s="124"/>
      <c r="RR22" s="124"/>
      <c r="RS22" s="124"/>
      <c r="RT22" s="124"/>
      <c r="RU22" s="124"/>
      <c r="RV22" s="124"/>
      <c r="RW22" s="124"/>
      <c r="RX22" s="124"/>
      <c r="RY22" s="124"/>
      <c r="RZ22" s="124"/>
      <c r="SA22" s="124"/>
      <c r="SB22" s="124"/>
      <c r="SC22" s="124"/>
      <c r="SD22" s="124"/>
      <c r="SE22" s="124"/>
      <c r="SF22" s="124"/>
      <c r="SG22" s="124"/>
      <c r="SH22" s="124"/>
      <c r="SI22" s="124"/>
      <c r="SJ22" s="124"/>
      <c r="SK22" s="124"/>
      <c r="SL22" s="124"/>
      <c r="SM22" s="124"/>
      <c r="SN22" s="124"/>
      <c r="SO22" s="124"/>
      <c r="SP22" s="124"/>
      <c r="SQ22" s="124"/>
      <c r="SR22" s="124"/>
      <c r="SS22" s="124"/>
      <c r="ST22" s="124"/>
      <c r="SU22" s="124"/>
      <c r="SV22" s="124"/>
      <c r="SW22" s="124"/>
      <c r="SX22" s="124"/>
      <c r="SY22" s="124"/>
      <c r="SZ22" s="124"/>
      <c r="TA22" s="124"/>
      <c r="TB22" s="124"/>
      <c r="TC22" s="124"/>
      <c r="TD22" s="124"/>
      <c r="TE22" s="124"/>
      <c r="TF22" s="124"/>
      <c r="TG22" s="124"/>
      <c r="TH22" s="124"/>
      <c r="TI22" s="124"/>
      <c r="TJ22" s="124"/>
      <c r="TK22" s="124"/>
      <c r="TL22" s="124"/>
      <c r="TM22" s="124"/>
      <c r="TN22" s="124"/>
      <c r="TO22" s="124"/>
      <c r="TP22" s="124"/>
      <c r="TQ22" s="124"/>
      <c r="TR22" s="124"/>
      <c r="TS22" s="124"/>
      <c r="TT22" s="124"/>
      <c r="TU22" s="124"/>
      <c r="TV22" s="124"/>
      <c r="TW22" s="124"/>
      <c r="TX22" s="124"/>
      <c r="TY22" s="124"/>
      <c r="TZ22" s="124"/>
      <c r="UA22" s="124"/>
      <c r="UB22" s="124"/>
      <c r="UC22" s="124"/>
      <c r="UD22" s="124"/>
      <c r="UE22" s="124"/>
      <c r="UF22" s="124"/>
      <c r="UG22" s="124"/>
      <c r="UH22" s="124"/>
      <c r="UI22" s="124"/>
      <c r="UJ22" s="124"/>
      <c r="UK22" s="124"/>
      <c r="UL22" s="124"/>
      <c r="UM22" s="124"/>
      <c r="UN22" s="124"/>
      <c r="UO22" s="124"/>
      <c r="UP22" s="124"/>
      <c r="UQ22" s="124"/>
      <c r="UR22" s="124"/>
      <c r="US22" s="124"/>
      <c r="UT22" s="124"/>
      <c r="UU22" s="124"/>
      <c r="UV22" s="124"/>
      <c r="UW22" s="124"/>
      <c r="UX22" s="124"/>
      <c r="UY22" s="124"/>
      <c r="UZ22" s="124"/>
      <c r="VA22" s="124"/>
      <c r="VB22" s="124"/>
      <c r="VC22" s="124"/>
      <c r="VD22" s="124"/>
      <c r="VE22" s="124"/>
      <c r="VF22" s="124"/>
      <c r="VG22" s="124"/>
      <c r="VH22" s="124"/>
      <c r="VI22" s="124"/>
      <c r="VJ22" s="124"/>
      <c r="VK22" s="124"/>
      <c r="VL22" s="124"/>
      <c r="VM22" s="124"/>
      <c r="VN22" s="124"/>
      <c r="VO22" s="124"/>
      <c r="VP22" s="124"/>
      <c r="VQ22" s="124"/>
      <c r="VR22" s="124"/>
      <c r="VS22" s="124"/>
      <c r="VT22" s="124"/>
      <c r="VU22" s="124"/>
      <c r="VV22" s="124"/>
      <c r="VW22" s="124"/>
      <c r="VX22" s="124"/>
      <c r="VY22" s="124"/>
      <c r="VZ22" s="124"/>
      <c r="WA22" s="124"/>
      <c r="WB22" s="124"/>
      <c r="WC22" s="124"/>
      <c r="WD22" s="124"/>
      <c r="WE22" s="124"/>
      <c r="WF22" s="124"/>
      <c r="WG22" s="124"/>
      <c r="WH22" s="124"/>
      <c r="WI22" s="124"/>
      <c r="WJ22" s="124"/>
      <c r="WK22" s="124"/>
      <c r="WL22" s="124"/>
      <c r="WM22" s="124"/>
      <c r="WN22" s="124"/>
      <c r="WO22" s="124"/>
      <c r="WP22" s="124"/>
      <c r="WQ22" s="124"/>
      <c r="WR22" s="124"/>
      <c r="WS22" s="124"/>
      <c r="WT22" s="124"/>
      <c r="WU22" s="124"/>
      <c r="WV22" s="124"/>
      <c r="WW22" s="124"/>
      <c r="WX22" s="124"/>
      <c r="WY22" s="124"/>
      <c r="WZ22" s="124"/>
      <c r="XA22" s="124"/>
      <c r="XB22" s="124"/>
      <c r="XC22" s="124"/>
      <c r="XD22" s="124"/>
      <c r="XE22" s="124"/>
      <c r="XF22" s="124"/>
      <c r="XG22" s="124"/>
      <c r="XH22" s="124"/>
      <c r="XI22" s="124"/>
      <c r="XJ22" s="124"/>
      <c r="XK22" s="124"/>
      <c r="XL22" s="124"/>
      <c r="XM22" s="124"/>
      <c r="XN22" s="124"/>
      <c r="XO22" s="124"/>
      <c r="XP22" s="124"/>
      <c r="XQ22" s="124"/>
      <c r="XR22" s="124"/>
      <c r="XS22" s="124"/>
      <c r="XT22" s="124"/>
      <c r="XU22" s="124"/>
      <c r="XV22" s="124"/>
      <c r="XW22" s="124"/>
      <c r="XX22" s="124"/>
      <c r="XY22" s="124"/>
      <c r="XZ22" s="124"/>
      <c r="YA22" s="124"/>
      <c r="YB22" s="124"/>
      <c r="YC22" s="124"/>
      <c r="YD22" s="124"/>
      <c r="YE22" s="124"/>
      <c r="YF22" s="124"/>
      <c r="YG22" s="124"/>
      <c r="YH22" s="124"/>
      <c r="YI22" s="124"/>
      <c r="YJ22" s="124"/>
      <c r="YK22" s="124"/>
      <c r="YL22" s="124"/>
      <c r="YM22" s="124"/>
      <c r="YN22" s="124"/>
      <c r="YO22" s="124"/>
      <c r="YP22" s="124"/>
      <c r="YQ22" s="124"/>
      <c r="YR22" s="124"/>
      <c r="YS22" s="124"/>
      <c r="YT22" s="124"/>
      <c r="YU22" s="124"/>
      <c r="YV22" s="124"/>
      <c r="YW22" s="124"/>
      <c r="YX22" s="124"/>
      <c r="YY22" s="124"/>
      <c r="YZ22" s="124"/>
      <c r="ZA22" s="124"/>
      <c r="ZB22" s="124"/>
      <c r="ZC22" s="124"/>
      <c r="ZD22" s="124"/>
      <c r="ZE22" s="124"/>
      <c r="ZF22" s="124"/>
      <c r="ZG22" s="124"/>
      <c r="ZH22" s="124"/>
      <c r="ZI22" s="124"/>
      <c r="ZJ22" s="124"/>
      <c r="ZK22" s="124"/>
      <c r="ZL22" s="124"/>
      <c r="ZM22" s="124"/>
      <c r="ZN22" s="124"/>
      <c r="ZO22" s="124"/>
      <c r="ZP22" s="124"/>
      <c r="ZQ22" s="124"/>
      <c r="ZR22" s="124"/>
      <c r="ZS22" s="124"/>
      <c r="ZT22" s="124"/>
      <c r="ZU22" s="124"/>
      <c r="ZV22" s="124"/>
      <c r="ZW22" s="124"/>
      <c r="ZX22" s="124"/>
      <c r="ZY22" s="124"/>
      <c r="ZZ22" s="124"/>
      <c r="AAA22" s="124"/>
      <c r="AAB22" s="124"/>
      <c r="AAC22" s="124"/>
      <c r="AAD22" s="124"/>
      <c r="AAE22" s="124"/>
      <c r="AAF22" s="124"/>
      <c r="AAG22" s="124"/>
      <c r="AAH22" s="124"/>
      <c r="AAI22" s="124"/>
      <c r="AAJ22" s="124"/>
      <c r="AAK22" s="124"/>
      <c r="AAL22" s="124"/>
      <c r="AAM22" s="124"/>
      <c r="AAN22" s="124"/>
      <c r="AAO22" s="124"/>
      <c r="AAP22" s="124"/>
      <c r="AAQ22" s="124"/>
      <c r="AAR22" s="124"/>
      <c r="AAS22" s="124"/>
      <c r="AAT22" s="124"/>
      <c r="AAU22" s="124"/>
      <c r="AAV22" s="124"/>
      <c r="AAW22" s="124"/>
      <c r="AAX22" s="124"/>
      <c r="AAY22" s="124"/>
      <c r="AAZ22" s="124"/>
      <c r="ABA22" s="124"/>
      <c r="ABB22" s="124"/>
      <c r="ABC22" s="124"/>
      <c r="ABD22" s="124"/>
      <c r="ABE22" s="124"/>
      <c r="ABF22" s="124"/>
      <c r="ABG22" s="124"/>
      <c r="ABH22" s="124"/>
      <c r="ABI22" s="124"/>
      <c r="ABJ22" s="124"/>
      <c r="ABK22" s="124"/>
      <c r="ABL22" s="124"/>
      <c r="ABM22" s="124"/>
      <c r="ABN22" s="124"/>
      <c r="ABO22" s="124"/>
      <c r="ABP22" s="124"/>
      <c r="ABQ22" s="124"/>
      <c r="ABR22" s="124"/>
      <c r="ABS22" s="124"/>
      <c r="ABT22" s="124"/>
      <c r="ABU22" s="124"/>
      <c r="ABV22" s="124"/>
      <c r="ABW22" s="124"/>
      <c r="ABX22" s="124"/>
      <c r="ABY22" s="124"/>
      <c r="ABZ22" s="124"/>
      <c r="ACA22" s="124"/>
      <c r="ACB22" s="124"/>
      <c r="ACC22" s="124"/>
      <c r="ACD22" s="124"/>
      <c r="ACE22" s="124"/>
      <c r="ACF22" s="124"/>
      <c r="ACG22" s="124"/>
      <c r="ACH22" s="124"/>
      <c r="ACI22" s="124"/>
      <c r="ACJ22" s="124"/>
      <c r="ACK22" s="124"/>
      <c r="ACL22" s="124"/>
      <c r="ACM22" s="124"/>
      <c r="ACN22" s="124"/>
      <c r="ACO22" s="124"/>
      <c r="ACP22" s="124"/>
      <c r="ACQ22" s="124"/>
      <c r="ACR22" s="124"/>
      <c r="ACS22" s="124"/>
      <c r="ACT22" s="124"/>
      <c r="ACU22" s="124"/>
      <c r="ACV22" s="124"/>
      <c r="ACW22" s="124"/>
      <c r="ACX22" s="124"/>
      <c r="ACY22" s="124"/>
      <c r="ACZ22" s="124"/>
      <c r="ADA22" s="124"/>
      <c r="ADB22" s="124"/>
      <c r="ADC22" s="124"/>
      <c r="ADD22" s="124"/>
      <c r="ADE22" s="124"/>
      <c r="ADF22" s="124"/>
      <c r="ADG22" s="124"/>
      <c r="ADH22" s="124"/>
      <c r="ADI22" s="124"/>
      <c r="ADJ22" s="124"/>
      <c r="ADK22" s="124"/>
      <c r="ADL22" s="124"/>
      <c r="ADM22" s="124"/>
      <c r="ADN22" s="124"/>
      <c r="ADO22" s="124"/>
      <c r="ADP22" s="124"/>
      <c r="ADQ22" s="124"/>
      <c r="ADR22" s="124"/>
      <c r="ADS22" s="124"/>
      <c r="ADT22" s="124"/>
      <c r="ADU22" s="124"/>
      <c r="ADV22" s="124"/>
      <c r="ADW22" s="124"/>
      <c r="ADX22" s="124"/>
      <c r="ADY22" s="124"/>
      <c r="ADZ22" s="124"/>
      <c r="AEA22" s="124"/>
      <c r="AEB22" s="124"/>
      <c r="AEC22" s="124"/>
      <c r="AED22" s="124"/>
      <c r="AEE22" s="124"/>
      <c r="AEF22" s="124"/>
      <c r="AEG22" s="124"/>
      <c r="AEH22" s="124"/>
      <c r="AEI22" s="124"/>
      <c r="AEJ22" s="124"/>
      <c r="AEK22" s="124"/>
      <c r="AEL22" s="124"/>
      <c r="AEM22" s="124"/>
      <c r="AEN22" s="124"/>
      <c r="AEO22" s="124"/>
      <c r="AEP22" s="124"/>
      <c r="AEQ22" s="124"/>
      <c r="AER22" s="124"/>
      <c r="AES22" s="124"/>
      <c r="AET22" s="124"/>
      <c r="AEU22" s="124"/>
      <c r="AEV22" s="124"/>
      <c r="AEW22" s="124"/>
      <c r="AEX22" s="124"/>
      <c r="AEY22" s="124"/>
      <c r="AEZ22" s="124"/>
      <c r="AFA22" s="124"/>
      <c r="AFB22" s="124"/>
      <c r="AFC22" s="124"/>
      <c r="AFD22" s="124"/>
      <c r="AFE22" s="124"/>
      <c r="AFF22" s="124"/>
      <c r="AFG22" s="124"/>
      <c r="AFH22" s="124"/>
      <c r="AFI22" s="124"/>
      <c r="AFJ22" s="124"/>
      <c r="AFK22" s="124"/>
      <c r="AFL22" s="124"/>
      <c r="AFM22" s="124"/>
      <c r="AFN22" s="124"/>
      <c r="AFO22" s="124"/>
      <c r="AFP22" s="124"/>
      <c r="AFQ22" s="124"/>
      <c r="AFR22" s="124"/>
      <c r="AFS22" s="124"/>
      <c r="AFT22" s="124"/>
      <c r="AFU22" s="124"/>
      <c r="AFV22" s="124"/>
      <c r="AFW22" s="124"/>
      <c r="AFX22" s="124"/>
      <c r="AFY22" s="124"/>
      <c r="AFZ22" s="124"/>
      <c r="AGA22" s="124"/>
      <c r="AGB22" s="124"/>
      <c r="AGC22" s="124"/>
      <c r="AGD22" s="124"/>
      <c r="AGE22" s="124"/>
      <c r="AGF22" s="124"/>
      <c r="AGG22" s="124"/>
      <c r="AGH22" s="124"/>
      <c r="AGI22" s="124"/>
      <c r="AGJ22" s="124"/>
      <c r="AGK22" s="124"/>
      <c r="AGL22" s="124"/>
      <c r="AGM22" s="124"/>
      <c r="AGN22" s="124"/>
      <c r="AGO22" s="124"/>
      <c r="AGP22" s="124"/>
      <c r="AGQ22" s="124"/>
      <c r="AGR22" s="124"/>
      <c r="AGS22" s="124"/>
      <c r="AGT22" s="124"/>
      <c r="AGU22" s="124"/>
      <c r="AGV22" s="124"/>
      <c r="AGW22" s="124"/>
      <c r="AGX22" s="124"/>
      <c r="AGY22" s="124"/>
      <c r="AGZ22" s="124"/>
      <c r="AHA22" s="124"/>
      <c r="AHB22" s="124"/>
      <c r="AHC22" s="124"/>
      <c r="AHD22" s="124"/>
      <c r="AHE22" s="124"/>
      <c r="AHF22" s="124"/>
      <c r="AHG22" s="124"/>
      <c r="AHH22" s="124"/>
      <c r="AHI22" s="124"/>
      <c r="AHJ22" s="124"/>
      <c r="AHK22" s="124"/>
      <c r="AHL22" s="124"/>
      <c r="AHM22" s="124"/>
      <c r="AHN22" s="124"/>
      <c r="AHO22" s="124"/>
      <c r="AHP22" s="124"/>
      <c r="AHQ22" s="124"/>
      <c r="AHR22" s="124"/>
      <c r="AHS22" s="124"/>
      <c r="AHT22" s="124"/>
      <c r="AHU22" s="124"/>
      <c r="AHV22" s="124"/>
      <c r="AHW22" s="124"/>
      <c r="AHX22" s="124"/>
      <c r="AHY22" s="124"/>
      <c r="AHZ22" s="124"/>
      <c r="AIA22" s="124"/>
      <c r="AIB22" s="124"/>
      <c r="AIC22" s="124"/>
      <c r="AID22" s="124"/>
      <c r="AIE22" s="124"/>
      <c r="AIF22" s="124"/>
      <c r="AIG22" s="124"/>
      <c r="AIH22" s="124"/>
      <c r="AII22" s="124"/>
      <c r="AIJ22" s="124"/>
      <c r="AIK22" s="124"/>
      <c r="AIL22" s="124"/>
      <c r="AIM22" s="124"/>
      <c r="AIN22" s="124"/>
      <c r="AIO22" s="124"/>
      <c r="AIP22" s="124"/>
      <c r="AIQ22" s="124"/>
      <c r="AIR22" s="124"/>
      <c r="AIS22" s="124"/>
    </row>
    <row r="23" spans="1:929" ht="18" x14ac:dyDescent="0.2">
      <c r="A23" s="37"/>
      <c r="B23" s="283"/>
      <c r="C23" s="264" t="s">
        <v>279</v>
      </c>
      <c r="D23" s="265"/>
      <c r="E23" s="153"/>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4"/>
      <c r="IP23" s="124"/>
      <c r="IQ23" s="124"/>
      <c r="IR23" s="124"/>
      <c r="IS23" s="124"/>
      <c r="IT23" s="124"/>
      <c r="IU23" s="124"/>
      <c r="IV23" s="124"/>
      <c r="IW23" s="124"/>
      <c r="IX23" s="124"/>
      <c r="IY23" s="124"/>
      <c r="IZ23" s="124"/>
      <c r="JA23" s="124"/>
      <c r="JB23" s="124"/>
      <c r="JC23" s="124"/>
      <c r="JD23" s="124"/>
      <c r="JE23" s="124"/>
      <c r="JF23" s="124"/>
      <c r="JG23" s="124"/>
      <c r="JH23" s="124"/>
      <c r="JI23" s="124"/>
      <c r="JJ23" s="124"/>
      <c r="JK23" s="124"/>
      <c r="JL23" s="124"/>
      <c r="JM23" s="124"/>
      <c r="JN23" s="124"/>
      <c r="JO23" s="124"/>
      <c r="JP23" s="124"/>
      <c r="JQ23" s="124"/>
      <c r="JR23" s="124"/>
      <c r="JS23" s="124"/>
      <c r="JT23" s="124"/>
      <c r="JU23" s="124"/>
      <c r="JV23" s="124"/>
      <c r="JW23" s="124"/>
      <c r="JX23" s="124"/>
      <c r="JY23" s="124"/>
      <c r="JZ23" s="124"/>
      <c r="KA23" s="124"/>
      <c r="KB23" s="124"/>
      <c r="KC23" s="124"/>
      <c r="KD23" s="124"/>
      <c r="KE23" s="124"/>
      <c r="KF23" s="124"/>
      <c r="KG23" s="124"/>
      <c r="KH23" s="124"/>
      <c r="KI23" s="124"/>
      <c r="KJ23" s="124"/>
      <c r="KK23" s="124"/>
      <c r="KL23" s="124"/>
      <c r="KM23" s="124"/>
      <c r="KN23" s="124"/>
      <c r="KO23" s="124"/>
      <c r="KP23" s="124"/>
      <c r="KQ23" s="124"/>
      <c r="KR23" s="124"/>
      <c r="KS23" s="124"/>
      <c r="KT23" s="124"/>
      <c r="KU23" s="124"/>
      <c r="KV23" s="124"/>
      <c r="KW23" s="124"/>
      <c r="KX23" s="124"/>
      <c r="KY23" s="124"/>
      <c r="KZ23" s="124"/>
      <c r="LA23" s="124"/>
      <c r="LB23" s="124"/>
      <c r="LC23" s="124"/>
      <c r="LD23" s="124"/>
      <c r="LE23" s="124"/>
      <c r="LF23" s="124"/>
      <c r="LG23" s="124"/>
      <c r="LH23" s="124"/>
      <c r="LI23" s="124"/>
      <c r="LJ23" s="124"/>
      <c r="LK23" s="124"/>
      <c r="LL23" s="124"/>
      <c r="LM23" s="124"/>
      <c r="LN23" s="124"/>
      <c r="LO23" s="124"/>
      <c r="LP23" s="124"/>
      <c r="LQ23" s="124"/>
      <c r="LR23" s="124"/>
      <c r="LS23" s="124"/>
      <c r="LT23" s="124"/>
      <c r="LU23" s="124"/>
      <c r="LV23" s="124"/>
      <c r="LW23" s="124"/>
      <c r="LX23" s="124"/>
      <c r="LY23" s="124"/>
      <c r="LZ23" s="124"/>
      <c r="MA23" s="124"/>
      <c r="MB23" s="124"/>
      <c r="MC23" s="124"/>
      <c r="MD23" s="124"/>
      <c r="ME23" s="124"/>
      <c r="MF23" s="124"/>
      <c r="MG23" s="124"/>
      <c r="MH23" s="124"/>
      <c r="MI23" s="124"/>
      <c r="MJ23" s="124"/>
      <c r="MK23" s="124"/>
      <c r="ML23" s="124"/>
      <c r="MM23" s="124"/>
      <c r="MN23" s="124"/>
      <c r="MO23" s="124"/>
      <c r="MP23" s="124"/>
      <c r="MQ23" s="124"/>
      <c r="MR23" s="124"/>
      <c r="MS23" s="124"/>
      <c r="MT23" s="124"/>
      <c r="MU23" s="124"/>
      <c r="MV23" s="124"/>
      <c r="MW23" s="124"/>
      <c r="MX23" s="124"/>
      <c r="MY23" s="124"/>
      <c r="MZ23" s="124"/>
      <c r="NA23" s="124"/>
      <c r="NB23" s="124"/>
      <c r="NC23" s="124"/>
      <c r="ND23" s="124"/>
      <c r="NE23" s="124"/>
      <c r="NF23" s="124"/>
      <c r="NG23" s="124"/>
      <c r="NH23" s="124"/>
      <c r="NI23" s="124"/>
      <c r="NJ23" s="124"/>
      <c r="NK23" s="124"/>
      <c r="NL23" s="124"/>
      <c r="NM23" s="124"/>
      <c r="NN23" s="124"/>
      <c r="NO23" s="124"/>
      <c r="NP23" s="124"/>
      <c r="NQ23" s="124"/>
      <c r="NR23" s="124"/>
      <c r="NS23" s="124"/>
      <c r="NT23" s="124"/>
      <c r="NU23" s="124"/>
      <c r="NV23" s="124"/>
      <c r="NW23" s="124"/>
      <c r="NX23" s="124"/>
      <c r="NY23" s="124"/>
      <c r="NZ23" s="124"/>
      <c r="OA23" s="124"/>
      <c r="OB23" s="124"/>
      <c r="OC23" s="124"/>
      <c r="OD23" s="124"/>
      <c r="OE23" s="124"/>
      <c r="OF23" s="124"/>
      <c r="OG23" s="124"/>
      <c r="OH23" s="124"/>
      <c r="OI23" s="124"/>
      <c r="OJ23" s="124"/>
      <c r="OK23" s="124"/>
      <c r="OL23" s="124"/>
      <c r="OM23" s="124"/>
      <c r="ON23" s="124"/>
      <c r="OO23" s="124"/>
      <c r="OP23" s="124"/>
      <c r="OQ23" s="124"/>
      <c r="OR23" s="124"/>
      <c r="OS23" s="124"/>
      <c r="OT23" s="124"/>
      <c r="OU23" s="124"/>
      <c r="OV23" s="124"/>
      <c r="OW23" s="124"/>
      <c r="OX23" s="124"/>
      <c r="OY23" s="124"/>
      <c r="OZ23" s="124"/>
      <c r="PA23" s="124"/>
      <c r="PB23" s="124"/>
      <c r="PC23" s="124"/>
      <c r="PD23" s="124"/>
      <c r="PE23" s="124"/>
      <c r="PF23" s="124"/>
      <c r="PG23" s="124"/>
      <c r="PH23" s="124"/>
      <c r="PI23" s="124"/>
      <c r="PJ23" s="124"/>
      <c r="PK23" s="124"/>
      <c r="PL23" s="124"/>
      <c r="PM23" s="124"/>
      <c r="PN23" s="124"/>
      <c r="PO23" s="124"/>
      <c r="PP23" s="124"/>
      <c r="PQ23" s="124"/>
      <c r="PR23" s="124"/>
      <c r="PS23" s="124"/>
      <c r="PT23" s="124"/>
      <c r="PU23" s="124"/>
      <c r="PV23" s="124"/>
      <c r="PW23" s="124"/>
      <c r="PX23" s="124"/>
      <c r="PY23" s="124"/>
      <c r="PZ23" s="124"/>
      <c r="QA23" s="124"/>
      <c r="QB23" s="124"/>
      <c r="QC23" s="124"/>
      <c r="QD23" s="124"/>
      <c r="QE23" s="124"/>
      <c r="QF23" s="124"/>
      <c r="QG23" s="124"/>
      <c r="QH23" s="124"/>
      <c r="QI23" s="124"/>
      <c r="QJ23" s="124"/>
      <c r="QK23" s="124"/>
      <c r="QL23" s="124"/>
      <c r="QM23" s="124"/>
      <c r="QN23" s="124"/>
      <c r="QO23" s="124"/>
      <c r="QP23" s="124"/>
      <c r="QQ23" s="124"/>
      <c r="QR23" s="124"/>
      <c r="QS23" s="124"/>
      <c r="QT23" s="124"/>
      <c r="QU23" s="124"/>
      <c r="QV23" s="124"/>
      <c r="QW23" s="124"/>
      <c r="QX23" s="124"/>
      <c r="QY23" s="124"/>
      <c r="QZ23" s="124"/>
      <c r="RA23" s="124"/>
      <c r="RB23" s="124"/>
      <c r="RC23" s="124"/>
      <c r="RD23" s="124"/>
      <c r="RE23" s="124"/>
      <c r="RF23" s="124"/>
      <c r="RG23" s="124"/>
      <c r="RH23" s="124"/>
      <c r="RI23" s="124"/>
      <c r="RJ23" s="124"/>
      <c r="RK23" s="124"/>
      <c r="RL23" s="124"/>
      <c r="RM23" s="124"/>
      <c r="RN23" s="124"/>
      <c r="RO23" s="124"/>
      <c r="RP23" s="124"/>
      <c r="RQ23" s="124"/>
      <c r="RR23" s="124"/>
      <c r="RS23" s="124"/>
      <c r="RT23" s="124"/>
      <c r="RU23" s="124"/>
      <c r="RV23" s="124"/>
      <c r="RW23" s="124"/>
      <c r="RX23" s="124"/>
      <c r="RY23" s="124"/>
      <c r="RZ23" s="124"/>
      <c r="SA23" s="124"/>
      <c r="SB23" s="124"/>
      <c r="SC23" s="124"/>
      <c r="SD23" s="124"/>
      <c r="SE23" s="124"/>
      <c r="SF23" s="124"/>
      <c r="SG23" s="124"/>
      <c r="SH23" s="124"/>
      <c r="SI23" s="124"/>
      <c r="SJ23" s="124"/>
      <c r="SK23" s="124"/>
      <c r="SL23" s="124"/>
      <c r="SM23" s="124"/>
      <c r="SN23" s="124"/>
      <c r="SO23" s="124"/>
      <c r="SP23" s="124"/>
      <c r="SQ23" s="124"/>
      <c r="SR23" s="124"/>
      <c r="SS23" s="124"/>
      <c r="ST23" s="124"/>
      <c r="SU23" s="124"/>
      <c r="SV23" s="124"/>
      <c r="SW23" s="124"/>
      <c r="SX23" s="124"/>
      <c r="SY23" s="124"/>
      <c r="SZ23" s="124"/>
      <c r="TA23" s="124"/>
      <c r="TB23" s="124"/>
      <c r="TC23" s="124"/>
      <c r="TD23" s="124"/>
      <c r="TE23" s="124"/>
      <c r="TF23" s="124"/>
      <c r="TG23" s="124"/>
      <c r="TH23" s="124"/>
      <c r="TI23" s="124"/>
      <c r="TJ23" s="124"/>
      <c r="TK23" s="124"/>
      <c r="TL23" s="124"/>
      <c r="TM23" s="124"/>
      <c r="TN23" s="124"/>
      <c r="TO23" s="124"/>
      <c r="TP23" s="124"/>
      <c r="TQ23" s="124"/>
      <c r="TR23" s="124"/>
      <c r="TS23" s="124"/>
      <c r="TT23" s="124"/>
      <c r="TU23" s="124"/>
      <c r="TV23" s="124"/>
      <c r="TW23" s="124"/>
      <c r="TX23" s="124"/>
      <c r="TY23" s="124"/>
      <c r="TZ23" s="124"/>
      <c r="UA23" s="124"/>
      <c r="UB23" s="124"/>
      <c r="UC23" s="124"/>
      <c r="UD23" s="124"/>
      <c r="UE23" s="124"/>
      <c r="UF23" s="124"/>
      <c r="UG23" s="124"/>
      <c r="UH23" s="124"/>
      <c r="UI23" s="124"/>
      <c r="UJ23" s="124"/>
      <c r="UK23" s="124"/>
      <c r="UL23" s="124"/>
      <c r="UM23" s="124"/>
      <c r="UN23" s="124"/>
      <c r="UO23" s="124"/>
      <c r="UP23" s="124"/>
      <c r="UQ23" s="124"/>
      <c r="UR23" s="124"/>
      <c r="US23" s="124"/>
      <c r="UT23" s="124"/>
      <c r="UU23" s="124"/>
      <c r="UV23" s="124"/>
      <c r="UW23" s="124"/>
      <c r="UX23" s="124"/>
      <c r="UY23" s="124"/>
      <c r="UZ23" s="124"/>
      <c r="VA23" s="124"/>
      <c r="VB23" s="124"/>
      <c r="VC23" s="124"/>
      <c r="VD23" s="124"/>
      <c r="VE23" s="124"/>
      <c r="VF23" s="124"/>
      <c r="VG23" s="124"/>
      <c r="VH23" s="124"/>
      <c r="VI23" s="124"/>
      <c r="VJ23" s="124"/>
      <c r="VK23" s="124"/>
      <c r="VL23" s="124"/>
      <c r="VM23" s="124"/>
      <c r="VN23" s="124"/>
      <c r="VO23" s="124"/>
      <c r="VP23" s="124"/>
      <c r="VQ23" s="124"/>
      <c r="VR23" s="124"/>
      <c r="VS23" s="124"/>
      <c r="VT23" s="124"/>
      <c r="VU23" s="124"/>
      <c r="VV23" s="124"/>
      <c r="VW23" s="124"/>
      <c r="VX23" s="124"/>
      <c r="VY23" s="124"/>
      <c r="VZ23" s="124"/>
      <c r="WA23" s="124"/>
      <c r="WB23" s="124"/>
      <c r="WC23" s="124"/>
      <c r="WD23" s="124"/>
      <c r="WE23" s="124"/>
      <c r="WF23" s="124"/>
      <c r="WG23" s="124"/>
      <c r="WH23" s="124"/>
      <c r="WI23" s="124"/>
      <c r="WJ23" s="124"/>
      <c r="WK23" s="124"/>
      <c r="WL23" s="124"/>
      <c r="WM23" s="124"/>
      <c r="WN23" s="124"/>
      <c r="WO23" s="124"/>
      <c r="WP23" s="124"/>
      <c r="WQ23" s="124"/>
      <c r="WR23" s="124"/>
      <c r="WS23" s="124"/>
      <c r="WT23" s="124"/>
      <c r="WU23" s="124"/>
      <c r="WV23" s="124"/>
      <c r="WW23" s="124"/>
      <c r="WX23" s="124"/>
      <c r="WY23" s="124"/>
      <c r="WZ23" s="124"/>
      <c r="XA23" s="124"/>
      <c r="XB23" s="124"/>
      <c r="XC23" s="124"/>
      <c r="XD23" s="124"/>
      <c r="XE23" s="124"/>
      <c r="XF23" s="124"/>
      <c r="XG23" s="124"/>
      <c r="XH23" s="124"/>
      <c r="XI23" s="124"/>
      <c r="XJ23" s="124"/>
      <c r="XK23" s="124"/>
      <c r="XL23" s="124"/>
      <c r="XM23" s="124"/>
      <c r="XN23" s="124"/>
      <c r="XO23" s="124"/>
      <c r="XP23" s="124"/>
      <c r="XQ23" s="124"/>
      <c r="XR23" s="124"/>
      <c r="XS23" s="124"/>
      <c r="XT23" s="124"/>
      <c r="XU23" s="124"/>
      <c r="XV23" s="124"/>
      <c r="XW23" s="124"/>
      <c r="XX23" s="124"/>
      <c r="XY23" s="124"/>
      <c r="XZ23" s="124"/>
      <c r="YA23" s="124"/>
      <c r="YB23" s="124"/>
      <c r="YC23" s="124"/>
      <c r="YD23" s="124"/>
      <c r="YE23" s="124"/>
      <c r="YF23" s="124"/>
      <c r="YG23" s="124"/>
      <c r="YH23" s="124"/>
      <c r="YI23" s="124"/>
      <c r="YJ23" s="124"/>
      <c r="YK23" s="124"/>
      <c r="YL23" s="124"/>
      <c r="YM23" s="124"/>
      <c r="YN23" s="124"/>
      <c r="YO23" s="124"/>
      <c r="YP23" s="124"/>
      <c r="YQ23" s="124"/>
      <c r="YR23" s="124"/>
      <c r="YS23" s="124"/>
      <c r="YT23" s="124"/>
      <c r="YU23" s="124"/>
      <c r="YV23" s="124"/>
      <c r="YW23" s="124"/>
      <c r="YX23" s="124"/>
      <c r="YY23" s="124"/>
      <c r="YZ23" s="124"/>
      <c r="ZA23" s="124"/>
      <c r="ZB23" s="124"/>
      <c r="ZC23" s="124"/>
      <c r="ZD23" s="124"/>
      <c r="ZE23" s="124"/>
      <c r="ZF23" s="124"/>
      <c r="ZG23" s="124"/>
      <c r="ZH23" s="124"/>
      <c r="ZI23" s="124"/>
      <c r="ZJ23" s="124"/>
      <c r="ZK23" s="124"/>
      <c r="ZL23" s="124"/>
      <c r="ZM23" s="124"/>
      <c r="ZN23" s="124"/>
      <c r="ZO23" s="124"/>
      <c r="ZP23" s="124"/>
      <c r="ZQ23" s="124"/>
      <c r="ZR23" s="124"/>
      <c r="ZS23" s="124"/>
      <c r="ZT23" s="124"/>
      <c r="ZU23" s="124"/>
      <c r="ZV23" s="124"/>
      <c r="ZW23" s="124"/>
      <c r="ZX23" s="124"/>
      <c r="ZY23" s="124"/>
      <c r="ZZ23" s="124"/>
      <c r="AAA23" s="124"/>
      <c r="AAB23" s="124"/>
      <c r="AAC23" s="124"/>
      <c r="AAD23" s="124"/>
      <c r="AAE23" s="124"/>
      <c r="AAF23" s="124"/>
      <c r="AAG23" s="124"/>
      <c r="AAH23" s="124"/>
      <c r="AAI23" s="124"/>
      <c r="AAJ23" s="124"/>
      <c r="AAK23" s="124"/>
      <c r="AAL23" s="124"/>
      <c r="AAM23" s="124"/>
      <c r="AAN23" s="124"/>
      <c r="AAO23" s="124"/>
      <c r="AAP23" s="124"/>
      <c r="AAQ23" s="124"/>
      <c r="AAR23" s="124"/>
      <c r="AAS23" s="124"/>
      <c r="AAT23" s="124"/>
      <c r="AAU23" s="124"/>
      <c r="AAV23" s="124"/>
      <c r="AAW23" s="124"/>
      <c r="AAX23" s="124"/>
      <c r="AAY23" s="124"/>
      <c r="AAZ23" s="124"/>
      <c r="ABA23" s="124"/>
      <c r="ABB23" s="124"/>
      <c r="ABC23" s="124"/>
      <c r="ABD23" s="124"/>
      <c r="ABE23" s="124"/>
      <c r="ABF23" s="124"/>
      <c r="ABG23" s="124"/>
      <c r="ABH23" s="124"/>
      <c r="ABI23" s="124"/>
      <c r="ABJ23" s="124"/>
      <c r="ABK23" s="124"/>
      <c r="ABL23" s="124"/>
      <c r="ABM23" s="124"/>
      <c r="ABN23" s="124"/>
      <c r="ABO23" s="124"/>
      <c r="ABP23" s="124"/>
      <c r="ABQ23" s="124"/>
      <c r="ABR23" s="124"/>
      <c r="ABS23" s="124"/>
      <c r="ABT23" s="124"/>
      <c r="ABU23" s="124"/>
      <c r="ABV23" s="124"/>
      <c r="ABW23" s="124"/>
      <c r="ABX23" s="124"/>
      <c r="ABY23" s="124"/>
      <c r="ABZ23" s="124"/>
      <c r="ACA23" s="124"/>
      <c r="ACB23" s="124"/>
      <c r="ACC23" s="124"/>
      <c r="ACD23" s="124"/>
      <c r="ACE23" s="124"/>
      <c r="ACF23" s="124"/>
      <c r="ACG23" s="124"/>
      <c r="ACH23" s="124"/>
      <c r="ACI23" s="124"/>
      <c r="ACJ23" s="124"/>
      <c r="ACK23" s="124"/>
      <c r="ACL23" s="124"/>
      <c r="ACM23" s="124"/>
      <c r="ACN23" s="124"/>
      <c r="ACO23" s="124"/>
      <c r="ACP23" s="124"/>
      <c r="ACQ23" s="124"/>
      <c r="ACR23" s="124"/>
      <c r="ACS23" s="124"/>
      <c r="ACT23" s="124"/>
      <c r="ACU23" s="124"/>
      <c r="ACV23" s="124"/>
      <c r="ACW23" s="124"/>
      <c r="ACX23" s="124"/>
      <c r="ACY23" s="124"/>
      <c r="ACZ23" s="124"/>
      <c r="ADA23" s="124"/>
      <c r="ADB23" s="124"/>
      <c r="ADC23" s="124"/>
      <c r="ADD23" s="124"/>
      <c r="ADE23" s="124"/>
      <c r="ADF23" s="124"/>
      <c r="ADG23" s="124"/>
      <c r="ADH23" s="124"/>
      <c r="ADI23" s="124"/>
      <c r="ADJ23" s="124"/>
      <c r="ADK23" s="124"/>
      <c r="ADL23" s="124"/>
      <c r="ADM23" s="124"/>
      <c r="ADN23" s="124"/>
      <c r="ADO23" s="124"/>
      <c r="ADP23" s="124"/>
      <c r="ADQ23" s="124"/>
      <c r="ADR23" s="124"/>
      <c r="ADS23" s="124"/>
      <c r="ADT23" s="124"/>
      <c r="ADU23" s="124"/>
      <c r="ADV23" s="124"/>
      <c r="ADW23" s="124"/>
      <c r="ADX23" s="124"/>
      <c r="ADY23" s="124"/>
      <c r="ADZ23" s="124"/>
      <c r="AEA23" s="124"/>
      <c r="AEB23" s="124"/>
      <c r="AEC23" s="124"/>
      <c r="AED23" s="124"/>
      <c r="AEE23" s="124"/>
      <c r="AEF23" s="124"/>
      <c r="AEG23" s="124"/>
      <c r="AEH23" s="124"/>
      <c r="AEI23" s="124"/>
      <c r="AEJ23" s="124"/>
      <c r="AEK23" s="124"/>
      <c r="AEL23" s="124"/>
      <c r="AEM23" s="124"/>
      <c r="AEN23" s="124"/>
      <c r="AEO23" s="124"/>
      <c r="AEP23" s="124"/>
      <c r="AEQ23" s="124"/>
      <c r="AER23" s="124"/>
      <c r="AES23" s="124"/>
      <c r="AET23" s="124"/>
      <c r="AEU23" s="124"/>
      <c r="AEV23" s="124"/>
      <c r="AEW23" s="124"/>
      <c r="AEX23" s="124"/>
      <c r="AEY23" s="124"/>
      <c r="AEZ23" s="124"/>
      <c r="AFA23" s="124"/>
      <c r="AFB23" s="124"/>
      <c r="AFC23" s="124"/>
      <c r="AFD23" s="124"/>
      <c r="AFE23" s="124"/>
      <c r="AFF23" s="124"/>
      <c r="AFG23" s="124"/>
      <c r="AFH23" s="124"/>
      <c r="AFI23" s="124"/>
      <c r="AFJ23" s="124"/>
      <c r="AFK23" s="124"/>
      <c r="AFL23" s="124"/>
      <c r="AFM23" s="124"/>
      <c r="AFN23" s="124"/>
      <c r="AFO23" s="124"/>
      <c r="AFP23" s="124"/>
      <c r="AFQ23" s="124"/>
      <c r="AFR23" s="124"/>
      <c r="AFS23" s="124"/>
      <c r="AFT23" s="124"/>
      <c r="AFU23" s="124"/>
      <c r="AFV23" s="124"/>
      <c r="AFW23" s="124"/>
      <c r="AFX23" s="124"/>
      <c r="AFY23" s="124"/>
      <c r="AFZ23" s="124"/>
      <c r="AGA23" s="124"/>
      <c r="AGB23" s="124"/>
      <c r="AGC23" s="124"/>
      <c r="AGD23" s="124"/>
      <c r="AGE23" s="124"/>
      <c r="AGF23" s="124"/>
      <c r="AGG23" s="124"/>
      <c r="AGH23" s="124"/>
      <c r="AGI23" s="124"/>
      <c r="AGJ23" s="124"/>
      <c r="AGK23" s="124"/>
      <c r="AGL23" s="124"/>
      <c r="AGM23" s="124"/>
      <c r="AGN23" s="124"/>
      <c r="AGO23" s="124"/>
      <c r="AGP23" s="124"/>
      <c r="AGQ23" s="124"/>
      <c r="AGR23" s="124"/>
      <c r="AGS23" s="124"/>
      <c r="AGT23" s="124"/>
      <c r="AGU23" s="124"/>
      <c r="AGV23" s="124"/>
      <c r="AGW23" s="124"/>
      <c r="AGX23" s="124"/>
      <c r="AGY23" s="124"/>
      <c r="AGZ23" s="124"/>
      <c r="AHA23" s="124"/>
      <c r="AHB23" s="124"/>
      <c r="AHC23" s="124"/>
      <c r="AHD23" s="124"/>
      <c r="AHE23" s="124"/>
      <c r="AHF23" s="124"/>
      <c r="AHG23" s="124"/>
      <c r="AHH23" s="124"/>
      <c r="AHI23" s="124"/>
      <c r="AHJ23" s="124"/>
      <c r="AHK23" s="124"/>
      <c r="AHL23" s="124"/>
      <c r="AHM23" s="124"/>
      <c r="AHN23" s="124"/>
      <c r="AHO23" s="124"/>
      <c r="AHP23" s="124"/>
      <c r="AHQ23" s="124"/>
      <c r="AHR23" s="124"/>
      <c r="AHS23" s="124"/>
      <c r="AHT23" s="124"/>
      <c r="AHU23" s="124"/>
      <c r="AHV23" s="124"/>
      <c r="AHW23" s="124"/>
      <c r="AHX23" s="124"/>
      <c r="AHY23" s="124"/>
      <c r="AHZ23" s="124"/>
      <c r="AIA23" s="124"/>
      <c r="AIB23" s="124"/>
      <c r="AIC23" s="124"/>
      <c r="AID23" s="124"/>
      <c r="AIE23" s="124"/>
      <c r="AIF23" s="124"/>
      <c r="AIG23" s="124"/>
      <c r="AIH23" s="124"/>
      <c r="AII23" s="124"/>
      <c r="AIJ23" s="124"/>
      <c r="AIK23" s="124"/>
      <c r="AIL23" s="124"/>
      <c r="AIM23" s="124"/>
      <c r="AIN23" s="124"/>
      <c r="AIO23" s="124"/>
      <c r="AIP23" s="124"/>
      <c r="AIQ23" s="124"/>
      <c r="AIR23" s="124"/>
      <c r="AIS23" s="124"/>
    </row>
    <row r="24" spans="1:929" ht="18" x14ac:dyDescent="0.2">
      <c r="A24" s="37"/>
      <c r="B24" s="283"/>
      <c r="C24" s="264" t="s">
        <v>374</v>
      </c>
      <c r="D24" s="265"/>
      <c r="E24" s="153"/>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c r="HA24" s="124"/>
      <c r="HB24" s="124"/>
      <c r="HC24" s="124"/>
      <c r="HD24" s="124"/>
      <c r="HE24" s="124"/>
      <c r="HF24" s="124"/>
      <c r="HG24" s="124"/>
      <c r="HH24" s="124"/>
      <c r="HI24" s="124"/>
      <c r="HJ24" s="124"/>
      <c r="HK24" s="124"/>
      <c r="HL24" s="124"/>
      <c r="HM24" s="124"/>
      <c r="HN24" s="124"/>
      <c r="HO24" s="124"/>
      <c r="HP24" s="124"/>
      <c r="HQ24" s="124"/>
      <c r="HR24" s="124"/>
      <c r="HS24" s="124"/>
      <c r="HT24" s="124"/>
      <c r="HU24" s="124"/>
      <c r="HV24" s="124"/>
      <c r="HW24" s="124"/>
      <c r="HX24" s="124"/>
      <c r="HY24" s="124"/>
      <c r="HZ24" s="124"/>
      <c r="IA24" s="124"/>
      <c r="IB24" s="124"/>
      <c r="IC24" s="124"/>
      <c r="ID24" s="124"/>
      <c r="IE24" s="124"/>
      <c r="IF24" s="124"/>
      <c r="IG24" s="124"/>
      <c r="IH24" s="124"/>
      <c r="II24" s="124"/>
      <c r="IJ24" s="124"/>
      <c r="IK24" s="124"/>
      <c r="IL24" s="124"/>
      <c r="IM24" s="124"/>
      <c r="IN24" s="124"/>
      <c r="IO24" s="124"/>
      <c r="IP24" s="124"/>
      <c r="IQ24" s="124"/>
      <c r="IR24" s="124"/>
      <c r="IS24" s="124"/>
      <c r="IT24" s="124"/>
      <c r="IU24" s="124"/>
      <c r="IV24" s="124"/>
      <c r="IW24" s="124"/>
      <c r="IX24" s="124"/>
      <c r="IY24" s="124"/>
      <c r="IZ24" s="124"/>
      <c r="JA24" s="124"/>
      <c r="JB24" s="124"/>
      <c r="JC24" s="124"/>
      <c r="JD24" s="124"/>
      <c r="JE24" s="124"/>
      <c r="JF24" s="124"/>
      <c r="JG24" s="124"/>
      <c r="JH24" s="124"/>
      <c r="JI24" s="124"/>
      <c r="JJ24" s="124"/>
      <c r="JK24" s="124"/>
      <c r="JL24" s="124"/>
      <c r="JM24" s="124"/>
      <c r="JN24" s="124"/>
      <c r="JO24" s="124"/>
      <c r="JP24" s="124"/>
      <c r="JQ24" s="124"/>
      <c r="JR24" s="124"/>
      <c r="JS24" s="124"/>
      <c r="JT24" s="124"/>
      <c r="JU24" s="124"/>
      <c r="JV24" s="124"/>
      <c r="JW24" s="124"/>
      <c r="JX24" s="124"/>
      <c r="JY24" s="124"/>
      <c r="JZ24" s="124"/>
      <c r="KA24" s="124"/>
      <c r="KB24" s="124"/>
      <c r="KC24" s="124"/>
      <c r="KD24" s="124"/>
      <c r="KE24" s="124"/>
      <c r="KF24" s="124"/>
      <c r="KG24" s="124"/>
      <c r="KH24" s="124"/>
      <c r="KI24" s="124"/>
      <c r="KJ24" s="124"/>
      <c r="KK24" s="124"/>
      <c r="KL24" s="124"/>
      <c r="KM24" s="124"/>
      <c r="KN24" s="124"/>
      <c r="KO24" s="124"/>
      <c r="KP24" s="124"/>
      <c r="KQ24" s="124"/>
      <c r="KR24" s="124"/>
      <c r="KS24" s="124"/>
      <c r="KT24" s="124"/>
      <c r="KU24" s="124"/>
      <c r="KV24" s="124"/>
      <c r="KW24" s="124"/>
      <c r="KX24" s="124"/>
      <c r="KY24" s="124"/>
      <c r="KZ24" s="124"/>
      <c r="LA24" s="124"/>
      <c r="LB24" s="124"/>
      <c r="LC24" s="124"/>
      <c r="LD24" s="124"/>
      <c r="LE24" s="124"/>
      <c r="LF24" s="124"/>
      <c r="LG24" s="124"/>
      <c r="LH24" s="124"/>
      <c r="LI24" s="124"/>
      <c r="LJ24" s="124"/>
      <c r="LK24" s="124"/>
      <c r="LL24" s="124"/>
      <c r="LM24" s="124"/>
      <c r="LN24" s="124"/>
      <c r="LO24" s="124"/>
      <c r="LP24" s="124"/>
      <c r="LQ24" s="124"/>
      <c r="LR24" s="124"/>
      <c r="LS24" s="124"/>
      <c r="LT24" s="124"/>
      <c r="LU24" s="124"/>
      <c r="LV24" s="124"/>
      <c r="LW24" s="124"/>
      <c r="LX24" s="124"/>
      <c r="LY24" s="124"/>
      <c r="LZ24" s="124"/>
      <c r="MA24" s="124"/>
      <c r="MB24" s="124"/>
      <c r="MC24" s="124"/>
      <c r="MD24" s="124"/>
      <c r="ME24" s="124"/>
      <c r="MF24" s="124"/>
      <c r="MG24" s="124"/>
      <c r="MH24" s="124"/>
      <c r="MI24" s="124"/>
      <c r="MJ24" s="124"/>
      <c r="MK24" s="124"/>
      <c r="ML24" s="124"/>
      <c r="MM24" s="124"/>
      <c r="MN24" s="124"/>
      <c r="MO24" s="124"/>
      <c r="MP24" s="124"/>
      <c r="MQ24" s="124"/>
      <c r="MR24" s="124"/>
      <c r="MS24" s="124"/>
      <c r="MT24" s="124"/>
      <c r="MU24" s="124"/>
      <c r="MV24" s="124"/>
      <c r="MW24" s="124"/>
      <c r="MX24" s="124"/>
      <c r="MY24" s="124"/>
      <c r="MZ24" s="124"/>
      <c r="NA24" s="124"/>
      <c r="NB24" s="124"/>
      <c r="NC24" s="124"/>
      <c r="ND24" s="124"/>
      <c r="NE24" s="124"/>
      <c r="NF24" s="124"/>
      <c r="NG24" s="124"/>
      <c r="NH24" s="124"/>
      <c r="NI24" s="124"/>
      <c r="NJ24" s="124"/>
      <c r="NK24" s="124"/>
      <c r="NL24" s="124"/>
      <c r="NM24" s="124"/>
      <c r="NN24" s="124"/>
      <c r="NO24" s="124"/>
      <c r="NP24" s="124"/>
      <c r="NQ24" s="124"/>
      <c r="NR24" s="124"/>
      <c r="NS24" s="124"/>
      <c r="NT24" s="124"/>
      <c r="NU24" s="124"/>
      <c r="NV24" s="124"/>
      <c r="NW24" s="124"/>
      <c r="NX24" s="124"/>
      <c r="NY24" s="124"/>
      <c r="NZ24" s="124"/>
      <c r="OA24" s="124"/>
      <c r="OB24" s="124"/>
      <c r="OC24" s="124"/>
      <c r="OD24" s="124"/>
      <c r="OE24" s="124"/>
      <c r="OF24" s="124"/>
      <c r="OG24" s="124"/>
      <c r="OH24" s="124"/>
      <c r="OI24" s="124"/>
      <c r="OJ24" s="124"/>
      <c r="OK24" s="124"/>
      <c r="OL24" s="124"/>
      <c r="OM24" s="124"/>
      <c r="ON24" s="124"/>
      <c r="OO24" s="124"/>
      <c r="OP24" s="124"/>
      <c r="OQ24" s="124"/>
      <c r="OR24" s="124"/>
      <c r="OS24" s="124"/>
      <c r="OT24" s="124"/>
      <c r="OU24" s="124"/>
      <c r="OV24" s="124"/>
      <c r="OW24" s="124"/>
      <c r="OX24" s="124"/>
      <c r="OY24" s="124"/>
      <c r="OZ24" s="124"/>
      <c r="PA24" s="124"/>
      <c r="PB24" s="124"/>
      <c r="PC24" s="124"/>
      <c r="PD24" s="124"/>
      <c r="PE24" s="124"/>
      <c r="PF24" s="124"/>
      <c r="PG24" s="124"/>
      <c r="PH24" s="124"/>
      <c r="PI24" s="124"/>
      <c r="PJ24" s="124"/>
      <c r="PK24" s="124"/>
      <c r="PL24" s="124"/>
      <c r="PM24" s="124"/>
      <c r="PN24" s="124"/>
      <c r="PO24" s="124"/>
      <c r="PP24" s="124"/>
      <c r="PQ24" s="124"/>
      <c r="PR24" s="124"/>
      <c r="PS24" s="124"/>
      <c r="PT24" s="124"/>
      <c r="PU24" s="124"/>
      <c r="PV24" s="124"/>
      <c r="PW24" s="124"/>
      <c r="PX24" s="124"/>
      <c r="PY24" s="124"/>
      <c r="PZ24" s="124"/>
      <c r="QA24" s="124"/>
      <c r="QB24" s="124"/>
      <c r="QC24" s="124"/>
      <c r="QD24" s="124"/>
      <c r="QE24" s="124"/>
      <c r="QF24" s="124"/>
      <c r="QG24" s="124"/>
      <c r="QH24" s="124"/>
      <c r="QI24" s="124"/>
      <c r="QJ24" s="124"/>
      <c r="QK24" s="124"/>
      <c r="QL24" s="124"/>
      <c r="QM24" s="124"/>
      <c r="QN24" s="124"/>
      <c r="QO24" s="124"/>
      <c r="QP24" s="124"/>
      <c r="QQ24" s="124"/>
      <c r="QR24" s="124"/>
      <c r="QS24" s="124"/>
      <c r="QT24" s="124"/>
      <c r="QU24" s="124"/>
      <c r="QV24" s="124"/>
      <c r="QW24" s="124"/>
      <c r="QX24" s="124"/>
      <c r="QY24" s="124"/>
      <c r="QZ24" s="124"/>
      <c r="RA24" s="124"/>
      <c r="RB24" s="124"/>
      <c r="RC24" s="124"/>
      <c r="RD24" s="124"/>
      <c r="RE24" s="124"/>
      <c r="RF24" s="124"/>
      <c r="RG24" s="124"/>
      <c r="RH24" s="124"/>
      <c r="RI24" s="124"/>
      <c r="RJ24" s="124"/>
      <c r="RK24" s="124"/>
      <c r="RL24" s="124"/>
      <c r="RM24" s="124"/>
      <c r="RN24" s="124"/>
      <c r="RO24" s="124"/>
      <c r="RP24" s="124"/>
      <c r="RQ24" s="124"/>
      <c r="RR24" s="124"/>
      <c r="RS24" s="124"/>
      <c r="RT24" s="124"/>
      <c r="RU24" s="124"/>
      <c r="RV24" s="124"/>
      <c r="RW24" s="124"/>
      <c r="RX24" s="124"/>
      <c r="RY24" s="124"/>
      <c r="RZ24" s="124"/>
      <c r="SA24" s="124"/>
      <c r="SB24" s="124"/>
      <c r="SC24" s="124"/>
      <c r="SD24" s="124"/>
      <c r="SE24" s="124"/>
      <c r="SF24" s="124"/>
      <c r="SG24" s="124"/>
      <c r="SH24" s="124"/>
      <c r="SI24" s="124"/>
      <c r="SJ24" s="124"/>
      <c r="SK24" s="124"/>
      <c r="SL24" s="124"/>
      <c r="SM24" s="124"/>
      <c r="SN24" s="124"/>
      <c r="SO24" s="124"/>
      <c r="SP24" s="124"/>
      <c r="SQ24" s="124"/>
      <c r="SR24" s="124"/>
      <c r="SS24" s="124"/>
      <c r="ST24" s="124"/>
      <c r="SU24" s="124"/>
      <c r="SV24" s="124"/>
      <c r="SW24" s="124"/>
      <c r="SX24" s="124"/>
      <c r="SY24" s="124"/>
      <c r="SZ24" s="124"/>
      <c r="TA24" s="124"/>
      <c r="TB24" s="124"/>
      <c r="TC24" s="124"/>
      <c r="TD24" s="124"/>
      <c r="TE24" s="124"/>
      <c r="TF24" s="124"/>
      <c r="TG24" s="124"/>
      <c r="TH24" s="124"/>
      <c r="TI24" s="124"/>
      <c r="TJ24" s="124"/>
      <c r="TK24" s="124"/>
      <c r="TL24" s="124"/>
      <c r="TM24" s="124"/>
      <c r="TN24" s="124"/>
      <c r="TO24" s="124"/>
      <c r="TP24" s="124"/>
      <c r="TQ24" s="124"/>
      <c r="TR24" s="124"/>
      <c r="TS24" s="124"/>
      <c r="TT24" s="124"/>
      <c r="TU24" s="124"/>
      <c r="TV24" s="124"/>
      <c r="TW24" s="124"/>
      <c r="TX24" s="124"/>
      <c r="TY24" s="124"/>
      <c r="TZ24" s="124"/>
      <c r="UA24" s="124"/>
      <c r="UB24" s="124"/>
      <c r="UC24" s="124"/>
      <c r="UD24" s="124"/>
      <c r="UE24" s="124"/>
      <c r="UF24" s="124"/>
      <c r="UG24" s="124"/>
      <c r="UH24" s="124"/>
      <c r="UI24" s="124"/>
      <c r="UJ24" s="124"/>
      <c r="UK24" s="124"/>
      <c r="UL24" s="124"/>
      <c r="UM24" s="124"/>
      <c r="UN24" s="124"/>
      <c r="UO24" s="124"/>
      <c r="UP24" s="124"/>
      <c r="UQ24" s="124"/>
      <c r="UR24" s="124"/>
      <c r="US24" s="124"/>
      <c r="UT24" s="124"/>
      <c r="UU24" s="124"/>
      <c r="UV24" s="124"/>
      <c r="UW24" s="124"/>
      <c r="UX24" s="124"/>
      <c r="UY24" s="124"/>
      <c r="UZ24" s="124"/>
      <c r="VA24" s="124"/>
      <c r="VB24" s="124"/>
      <c r="VC24" s="124"/>
      <c r="VD24" s="124"/>
      <c r="VE24" s="124"/>
      <c r="VF24" s="124"/>
      <c r="VG24" s="124"/>
      <c r="VH24" s="124"/>
      <c r="VI24" s="124"/>
      <c r="VJ24" s="124"/>
      <c r="VK24" s="124"/>
      <c r="VL24" s="124"/>
      <c r="VM24" s="124"/>
      <c r="VN24" s="124"/>
      <c r="VO24" s="124"/>
      <c r="VP24" s="124"/>
      <c r="VQ24" s="124"/>
      <c r="VR24" s="124"/>
      <c r="VS24" s="124"/>
      <c r="VT24" s="124"/>
      <c r="VU24" s="124"/>
      <c r="VV24" s="124"/>
      <c r="VW24" s="124"/>
      <c r="VX24" s="124"/>
      <c r="VY24" s="124"/>
      <c r="VZ24" s="124"/>
      <c r="WA24" s="124"/>
      <c r="WB24" s="124"/>
      <c r="WC24" s="124"/>
      <c r="WD24" s="124"/>
      <c r="WE24" s="124"/>
      <c r="WF24" s="124"/>
      <c r="WG24" s="124"/>
      <c r="WH24" s="124"/>
      <c r="WI24" s="124"/>
      <c r="WJ24" s="124"/>
      <c r="WK24" s="124"/>
      <c r="WL24" s="124"/>
      <c r="WM24" s="124"/>
      <c r="WN24" s="124"/>
      <c r="WO24" s="124"/>
      <c r="WP24" s="124"/>
      <c r="WQ24" s="124"/>
      <c r="WR24" s="124"/>
      <c r="WS24" s="124"/>
      <c r="WT24" s="124"/>
      <c r="WU24" s="124"/>
      <c r="WV24" s="124"/>
      <c r="WW24" s="124"/>
      <c r="WX24" s="124"/>
      <c r="WY24" s="124"/>
      <c r="WZ24" s="124"/>
      <c r="XA24" s="124"/>
      <c r="XB24" s="124"/>
      <c r="XC24" s="124"/>
      <c r="XD24" s="124"/>
      <c r="XE24" s="124"/>
      <c r="XF24" s="124"/>
      <c r="XG24" s="124"/>
      <c r="XH24" s="124"/>
      <c r="XI24" s="124"/>
      <c r="XJ24" s="124"/>
      <c r="XK24" s="124"/>
      <c r="XL24" s="124"/>
      <c r="XM24" s="124"/>
      <c r="XN24" s="124"/>
      <c r="XO24" s="124"/>
      <c r="XP24" s="124"/>
      <c r="XQ24" s="124"/>
      <c r="XR24" s="124"/>
      <c r="XS24" s="124"/>
      <c r="XT24" s="124"/>
      <c r="XU24" s="124"/>
      <c r="XV24" s="124"/>
      <c r="XW24" s="124"/>
      <c r="XX24" s="124"/>
      <c r="XY24" s="124"/>
      <c r="XZ24" s="124"/>
      <c r="YA24" s="124"/>
      <c r="YB24" s="124"/>
      <c r="YC24" s="124"/>
      <c r="YD24" s="124"/>
      <c r="YE24" s="124"/>
      <c r="YF24" s="124"/>
      <c r="YG24" s="124"/>
      <c r="YH24" s="124"/>
      <c r="YI24" s="124"/>
      <c r="YJ24" s="124"/>
      <c r="YK24" s="124"/>
      <c r="YL24" s="124"/>
      <c r="YM24" s="124"/>
      <c r="YN24" s="124"/>
      <c r="YO24" s="124"/>
      <c r="YP24" s="124"/>
      <c r="YQ24" s="124"/>
      <c r="YR24" s="124"/>
      <c r="YS24" s="124"/>
      <c r="YT24" s="124"/>
      <c r="YU24" s="124"/>
      <c r="YV24" s="124"/>
      <c r="YW24" s="124"/>
      <c r="YX24" s="124"/>
      <c r="YY24" s="124"/>
      <c r="YZ24" s="124"/>
      <c r="ZA24" s="124"/>
      <c r="ZB24" s="124"/>
      <c r="ZC24" s="124"/>
      <c r="ZD24" s="124"/>
      <c r="ZE24" s="124"/>
      <c r="ZF24" s="124"/>
      <c r="ZG24" s="124"/>
      <c r="ZH24" s="124"/>
      <c r="ZI24" s="124"/>
      <c r="ZJ24" s="124"/>
      <c r="ZK24" s="124"/>
      <c r="ZL24" s="124"/>
      <c r="ZM24" s="124"/>
      <c r="ZN24" s="124"/>
      <c r="ZO24" s="124"/>
      <c r="ZP24" s="124"/>
      <c r="ZQ24" s="124"/>
      <c r="ZR24" s="124"/>
      <c r="ZS24" s="124"/>
      <c r="ZT24" s="124"/>
      <c r="ZU24" s="124"/>
      <c r="ZV24" s="124"/>
      <c r="ZW24" s="124"/>
      <c r="ZX24" s="124"/>
      <c r="ZY24" s="124"/>
      <c r="ZZ24" s="124"/>
      <c r="AAA24" s="124"/>
      <c r="AAB24" s="124"/>
      <c r="AAC24" s="124"/>
      <c r="AAD24" s="124"/>
      <c r="AAE24" s="124"/>
      <c r="AAF24" s="124"/>
      <c r="AAG24" s="124"/>
      <c r="AAH24" s="124"/>
      <c r="AAI24" s="124"/>
      <c r="AAJ24" s="124"/>
      <c r="AAK24" s="124"/>
      <c r="AAL24" s="124"/>
      <c r="AAM24" s="124"/>
      <c r="AAN24" s="124"/>
      <c r="AAO24" s="124"/>
      <c r="AAP24" s="124"/>
      <c r="AAQ24" s="124"/>
      <c r="AAR24" s="124"/>
      <c r="AAS24" s="124"/>
      <c r="AAT24" s="124"/>
      <c r="AAU24" s="124"/>
      <c r="AAV24" s="124"/>
      <c r="AAW24" s="124"/>
      <c r="AAX24" s="124"/>
      <c r="AAY24" s="124"/>
      <c r="AAZ24" s="124"/>
      <c r="ABA24" s="124"/>
      <c r="ABB24" s="124"/>
      <c r="ABC24" s="124"/>
      <c r="ABD24" s="124"/>
      <c r="ABE24" s="124"/>
      <c r="ABF24" s="124"/>
      <c r="ABG24" s="124"/>
      <c r="ABH24" s="124"/>
      <c r="ABI24" s="124"/>
      <c r="ABJ24" s="124"/>
      <c r="ABK24" s="124"/>
      <c r="ABL24" s="124"/>
      <c r="ABM24" s="124"/>
      <c r="ABN24" s="124"/>
      <c r="ABO24" s="124"/>
      <c r="ABP24" s="124"/>
      <c r="ABQ24" s="124"/>
      <c r="ABR24" s="124"/>
      <c r="ABS24" s="124"/>
      <c r="ABT24" s="124"/>
      <c r="ABU24" s="124"/>
      <c r="ABV24" s="124"/>
      <c r="ABW24" s="124"/>
      <c r="ABX24" s="124"/>
      <c r="ABY24" s="124"/>
      <c r="ABZ24" s="124"/>
      <c r="ACA24" s="124"/>
      <c r="ACB24" s="124"/>
      <c r="ACC24" s="124"/>
      <c r="ACD24" s="124"/>
      <c r="ACE24" s="124"/>
      <c r="ACF24" s="124"/>
      <c r="ACG24" s="124"/>
      <c r="ACH24" s="124"/>
      <c r="ACI24" s="124"/>
      <c r="ACJ24" s="124"/>
      <c r="ACK24" s="124"/>
      <c r="ACL24" s="124"/>
      <c r="ACM24" s="124"/>
      <c r="ACN24" s="124"/>
      <c r="ACO24" s="124"/>
      <c r="ACP24" s="124"/>
      <c r="ACQ24" s="124"/>
      <c r="ACR24" s="124"/>
      <c r="ACS24" s="124"/>
      <c r="ACT24" s="124"/>
      <c r="ACU24" s="124"/>
      <c r="ACV24" s="124"/>
      <c r="ACW24" s="124"/>
      <c r="ACX24" s="124"/>
      <c r="ACY24" s="124"/>
      <c r="ACZ24" s="124"/>
      <c r="ADA24" s="124"/>
      <c r="ADB24" s="124"/>
      <c r="ADC24" s="124"/>
      <c r="ADD24" s="124"/>
      <c r="ADE24" s="124"/>
      <c r="ADF24" s="124"/>
      <c r="ADG24" s="124"/>
      <c r="ADH24" s="124"/>
      <c r="ADI24" s="124"/>
      <c r="ADJ24" s="124"/>
      <c r="ADK24" s="124"/>
      <c r="ADL24" s="124"/>
      <c r="ADM24" s="124"/>
      <c r="ADN24" s="124"/>
      <c r="ADO24" s="124"/>
      <c r="ADP24" s="124"/>
      <c r="ADQ24" s="124"/>
      <c r="ADR24" s="124"/>
      <c r="ADS24" s="124"/>
      <c r="ADT24" s="124"/>
      <c r="ADU24" s="124"/>
      <c r="ADV24" s="124"/>
      <c r="ADW24" s="124"/>
      <c r="ADX24" s="124"/>
      <c r="ADY24" s="124"/>
      <c r="ADZ24" s="124"/>
      <c r="AEA24" s="124"/>
      <c r="AEB24" s="124"/>
      <c r="AEC24" s="124"/>
      <c r="AED24" s="124"/>
      <c r="AEE24" s="124"/>
      <c r="AEF24" s="124"/>
      <c r="AEG24" s="124"/>
      <c r="AEH24" s="124"/>
      <c r="AEI24" s="124"/>
      <c r="AEJ24" s="124"/>
      <c r="AEK24" s="124"/>
      <c r="AEL24" s="124"/>
      <c r="AEM24" s="124"/>
      <c r="AEN24" s="124"/>
      <c r="AEO24" s="124"/>
      <c r="AEP24" s="124"/>
      <c r="AEQ24" s="124"/>
      <c r="AER24" s="124"/>
      <c r="AES24" s="124"/>
      <c r="AET24" s="124"/>
      <c r="AEU24" s="124"/>
      <c r="AEV24" s="124"/>
      <c r="AEW24" s="124"/>
      <c r="AEX24" s="124"/>
      <c r="AEY24" s="124"/>
      <c r="AEZ24" s="124"/>
      <c r="AFA24" s="124"/>
      <c r="AFB24" s="124"/>
      <c r="AFC24" s="124"/>
      <c r="AFD24" s="124"/>
      <c r="AFE24" s="124"/>
      <c r="AFF24" s="124"/>
      <c r="AFG24" s="124"/>
      <c r="AFH24" s="124"/>
      <c r="AFI24" s="124"/>
      <c r="AFJ24" s="124"/>
      <c r="AFK24" s="124"/>
      <c r="AFL24" s="124"/>
      <c r="AFM24" s="124"/>
      <c r="AFN24" s="124"/>
      <c r="AFO24" s="124"/>
      <c r="AFP24" s="124"/>
      <c r="AFQ24" s="124"/>
      <c r="AFR24" s="124"/>
      <c r="AFS24" s="124"/>
      <c r="AFT24" s="124"/>
      <c r="AFU24" s="124"/>
      <c r="AFV24" s="124"/>
      <c r="AFW24" s="124"/>
      <c r="AFX24" s="124"/>
      <c r="AFY24" s="124"/>
      <c r="AFZ24" s="124"/>
      <c r="AGA24" s="124"/>
      <c r="AGB24" s="124"/>
      <c r="AGC24" s="124"/>
      <c r="AGD24" s="124"/>
      <c r="AGE24" s="124"/>
      <c r="AGF24" s="124"/>
      <c r="AGG24" s="124"/>
      <c r="AGH24" s="124"/>
      <c r="AGI24" s="124"/>
      <c r="AGJ24" s="124"/>
      <c r="AGK24" s="124"/>
      <c r="AGL24" s="124"/>
      <c r="AGM24" s="124"/>
      <c r="AGN24" s="124"/>
      <c r="AGO24" s="124"/>
      <c r="AGP24" s="124"/>
      <c r="AGQ24" s="124"/>
      <c r="AGR24" s="124"/>
      <c r="AGS24" s="124"/>
      <c r="AGT24" s="124"/>
      <c r="AGU24" s="124"/>
      <c r="AGV24" s="124"/>
      <c r="AGW24" s="124"/>
      <c r="AGX24" s="124"/>
      <c r="AGY24" s="124"/>
      <c r="AGZ24" s="124"/>
      <c r="AHA24" s="124"/>
      <c r="AHB24" s="124"/>
      <c r="AHC24" s="124"/>
      <c r="AHD24" s="124"/>
      <c r="AHE24" s="124"/>
      <c r="AHF24" s="124"/>
      <c r="AHG24" s="124"/>
      <c r="AHH24" s="124"/>
      <c r="AHI24" s="124"/>
      <c r="AHJ24" s="124"/>
      <c r="AHK24" s="124"/>
      <c r="AHL24" s="124"/>
      <c r="AHM24" s="124"/>
      <c r="AHN24" s="124"/>
      <c r="AHO24" s="124"/>
      <c r="AHP24" s="124"/>
      <c r="AHQ24" s="124"/>
      <c r="AHR24" s="124"/>
      <c r="AHS24" s="124"/>
      <c r="AHT24" s="124"/>
      <c r="AHU24" s="124"/>
      <c r="AHV24" s="124"/>
      <c r="AHW24" s="124"/>
      <c r="AHX24" s="124"/>
      <c r="AHY24" s="124"/>
      <c r="AHZ24" s="124"/>
      <c r="AIA24" s="124"/>
      <c r="AIB24" s="124"/>
      <c r="AIC24" s="124"/>
      <c r="AID24" s="124"/>
      <c r="AIE24" s="124"/>
      <c r="AIF24" s="124"/>
      <c r="AIG24" s="124"/>
      <c r="AIH24" s="124"/>
      <c r="AII24" s="124"/>
      <c r="AIJ24" s="124"/>
      <c r="AIK24" s="124"/>
      <c r="AIL24" s="124"/>
      <c r="AIM24" s="124"/>
      <c r="AIN24" s="124"/>
      <c r="AIO24" s="124"/>
      <c r="AIP24" s="124"/>
      <c r="AIQ24" s="124"/>
      <c r="AIR24" s="124"/>
      <c r="AIS24" s="124"/>
    </row>
    <row r="25" spans="1:929" ht="18" x14ac:dyDescent="0.2">
      <c r="A25" s="37"/>
      <c r="B25" s="283"/>
      <c r="C25" s="264" t="s">
        <v>280</v>
      </c>
      <c r="D25" s="265"/>
      <c r="E25" s="153"/>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24"/>
      <c r="II25" s="124"/>
      <c r="IJ25" s="124"/>
      <c r="IK25" s="124"/>
      <c r="IL25" s="124"/>
      <c r="IM25" s="124"/>
      <c r="IN25" s="124"/>
      <c r="IO25" s="124"/>
      <c r="IP25" s="124"/>
      <c r="IQ25" s="124"/>
      <c r="IR25" s="124"/>
      <c r="IS25" s="124"/>
      <c r="IT25" s="124"/>
      <c r="IU25" s="124"/>
      <c r="IV25" s="124"/>
      <c r="IW25" s="124"/>
      <c r="IX25" s="124"/>
      <c r="IY25" s="124"/>
      <c r="IZ25" s="124"/>
      <c r="JA25" s="124"/>
      <c r="JB25" s="124"/>
      <c r="JC25" s="124"/>
      <c r="JD25" s="124"/>
      <c r="JE25" s="124"/>
      <c r="JF25" s="124"/>
      <c r="JG25" s="124"/>
      <c r="JH25" s="124"/>
      <c r="JI25" s="124"/>
      <c r="JJ25" s="124"/>
      <c r="JK25" s="124"/>
      <c r="JL25" s="124"/>
      <c r="JM25" s="124"/>
      <c r="JN25" s="124"/>
      <c r="JO25" s="124"/>
      <c r="JP25" s="124"/>
      <c r="JQ25" s="124"/>
      <c r="JR25" s="124"/>
      <c r="JS25" s="124"/>
      <c r="JT25" s="124"/>
      <c r="JU25" s="124"/>
      <c r="JV25" s="124"/>
      <c r="JW25" s="124"/>
      <c r="JX25" s="124"/>
      <c r="JY25" s="124"/>
      <c r="JZ25" s="124"/>
      <c r="KA25" s="124"/>
      <c r="KB25" s="124"/>
      <c r="KC25" s="124"/>
      <c r="KD25" s="124"/>
      <c r="KE25" s="124"/>
      <c r="KF25" s="124"/>
      <c r="KG25" s="124"/>
      <c r="KH25" s="124"/>
      <c r="KI25" s="124"/>
      <c r="KJ25" s="124"/>
      <c r="KK25" s="124"/>
      <c r="KL25" s="124"/>
      <c r="KM25" s="124"/>
      <c r="KN25" s="124"/>
      <c r="KO25" s="124"/>
      <c r="KP25" s="124"/>
      <c r="KQ25" s="124"/>
      <c r="KR25" s="124"/>
      <c r="KS25" s="124"/>
      <c r="KT25" s="124"/>
      <c r="KU25" s="124"/>
      <c r="KV25" s="124"/>
      <c r="KW25" s="124"/>
      <c r="KX25" s="124"/>
      <c r="KY25" s="124"/>
      <c r="KZ25" s="124"/>
      <c r="LA25" s="124"/>
      <c r="LB25" s="124"/>
      <c r="LC25" s="124"/>
      <c r="LD25" s="124"/>
      <c r="LE25" s="124"/>
      <c r="LF25" s="124"/>
      <c r="LG25" s="124"/>
      <c r="LH25" s="124"/>
      <c r="LI25" s="124"/>
      <c r="LJ25" s="124"/>
      <c r="LK25" s="124"/>
      <c r="LL25" s="124"/>
      <c r="LM25" s="124"/>
      <c r="LN25" s="124"/>
      <c r="LO25" s="124"/>
      <c r="LP25" s="124"/>
      <c r="LQ25" s="124"/>
      <c r="LR25" s="124"/>
      <c r="LS25" s="124"/>
      <c r="LT25" s="124"/>
      <c r="LU25" s="124"/>
      <c r="LV25" s="124"/>
      <c r="LW25" s="124"/>
      <c r="LX25" s="124"/>
      <c r="LY25" s="124"/>
      <c r="LZ25" s="124"/>
      <c r="MA25" s="124"/>
      <c r="MB25" s="124"/>
      <c r="MC25" s="124"/>
      <c r="MD25" s="124"/>
      <c r="ME25" s="124"/>
      <c r="MF25" s="124"/>
      <c r="MG25" s="124"/>
      <c r="MH25" s="124"/>
      <c r="MI25" s="124"/>
      <c r="MJ25" s="124"/>
      <c r="MK25" s="124"/>
      <c r="ML25" s="124"/>
      <c r="MM25" s="124"/>
      <c r="MN25" s="124"/>
      <c r="MO25" s="124"/>
      <c r="MP25" s="124"/>
      <c r="MQ25" s="124"/>
      <c r="MR25" s="124"/>
      <c r="MS25" s="124"/>
      <c r="MT25" s="124"/>
      <c r="MU25" s="124"/>
      <c r="MV25" s="124"/>
      <c r="MW25" s="124"/>
      <c r="MX25" s="124"/>
      <c r="MY25" s="124"/>
      <c r="MZ25" s="124"/>
      <c r="NA25" s="124"/>
      <c r="NB25" s="124"/>
      <c r="NC25" s="124"/>
      <c r="ND25" s="124"/>
      <c r="NE25" s="124"/>
      <c r="NF25" s="124"/>
      <c r="NG25" s="124"/>
      <c r="NH25" s="124"/>
      <c r="NI25" s="124"/>
      <c r="NJ25" s="124"/>
      <c r="NK25" s="124"/>
      <c r="NL25" s="124"/>
      <c r="NM25" s="124"/>
      <c r="NN25" s="124"/>
      <c r="NO25" s="124"/>
      <c r="NP25" s="124"/>
      <c r="NQ25" s="124"/>
      <c r="NR25" s="124"/>
      <c r="NS25" s="124"/>
      <c r="NT25" s="124"/>
      <c r="NU25" s="124"/>
      <c r="NV25" s="124"/>
      <c r="NW25" s="124"/>
      <c r="NX25" s="124"/>
      <c r="NY25" s="124"/>
      <c r="NZ25" s="124"/>
      <c r="OA25" s="124"/>
      <c r="OB25" s="124"/>
      <c r="OC25" s="124"/>
      <c r="OD25" s="124"/>
      <c r="OE25" s="124"/>
      <c r="OF25" s="124"/>
      <c r="OG25" s="124"/>
      <c r="OH25" s="124"/>
      <c r="OI25" s="124"/>
      <c r="OJ25" s="124"/>
      <c r="OK25" s="124"/>
      <c r="OL25" s="124"/>
      <c r="OM25" s="124"/>
      <c r="ON25" s="124"/>
      <c r="OO25" s="124"/>
      <c r="OP25" s="124"/>
      <c r="OQ25" s="124"/>
      <c r="OR25" s="124"/>
      <c r="OS25" s="124"/>
      <c r="OT25" s="124"/>
      <c r="OU25" s="124"/>
      <c r="OV25" s="124"/>
      <c r="OW25" s="124"/>
      <c r="OX25" s="124"/>
      <c r="OY25" s="124"/>
      <c r="OZ25" s="124"/>
      <c r="PA25" s="124"/>
      <c r="PB25" s="124"/>
      <c r="PC25" s="124"/>
      <c r="PD25" s="124"/>
      <c r="PE25" s="124"/>
      <c r="PF25" s="124"/>
      <c r="PG25" s="124"/>
      <c r="PH25" s="124"/>
      <c r="PI25" s="124"/>
      <c r="PJ25" s="124"/>
      <c r="PK25" s="124"/>
      <c r="PL25" s="124"/>
      <c r="PM25" s="124"/>
      <c r="PN25" s="124"/>
      <c r="PO25" s="124"/>
      <c r="PP25" s="124"/>
      <c r="PQ25" s="124"/>
      <c r="PR25" s="124"/>
      <c r="PS25" s="124"/>
      <c r="PT25" s="124"/>
      <c r="PU25" s="124"/>
      <c r="PV25" s="124"/>
      <c r="PW25" s="124"/>
      <c r="PX25" s="124"/>
      <c r="PY25" s="124"/>
      <c r="PZ25" s="124"/>
      <c r="QA25" s="124"/>
      <c r="QB25" s="124"/>
      <c r="QC25" s="124"/>
      <c r="QD25" s="124"/>
      <c r="QE25" s="124"/>
      <c r="QF25" s="124"/>
      <c r="QG25" s="124"/>
      <c r="QH25" s="124"/>
      <c r="QI25" s="124"/>
      <c r="QJ25" s="124"/>
      <c r="QK25" s="124"/>
      <c r="QL25" s="124"/>
      <c r="QM25" s="124"/>
      <c r="QN25" s="124"/>
      <c r="QO25" s="124"/>
      <c r="QP25" s="124"/>
      <c r="QQ25" s="124"/>
      <c r="QR25" s="124"/>
      <c r="QS25" s="124"/>
      <c r="QT25" s="124"/>
      <c r="QU25" s="124"/>
      <c r="QV25" s="124"/>
      <c r="QW25" s="124"/>
      <c r="QX25" s="124"/>
      <c r="QY25" s="124"/>
      <c r="QZ25" s="124"/>
      <c r="RA25" s="124"/>
      <c r="RB25" s="124"/>
      <c r="RC25" s="124"/>
      <c r="RD25" s="124"/>
      <c r="RE25" s="124"/>
      <c r="RF25" s="124"/>
      <c r="RG25" s="124"/>
      <c r="RH25" s="124"/>
      <c r="RI25" s="124"/>
      <c r="RJ25" s="124"/>
      <c r="RK25" s="124"/>
      <c r="RL25" s="124"/>
      <c r="RM25" s="124"/>
      <c r="RN25" s="124"/>
      <c r="RO25" s="124"/>
      <c r="RP25" s="124"/>
      <c r="RQ25" s="124"/>
      <c r="RR25" s="124"/>
      <c r="RS25" s="124"/>
      <c r="RT25" s="124"/>
      <c r="RU25" s="124"/>
      <c r="RV25" s="124"/>
      <c r="RW25" s="124"/>
      <c r="RX25" s="124"/>
      <c r="RY25" s="124"/>
      <c r="RZ25" s="124"/>
      <c r="SA25" s="124"/>
      <c r="SB25" s="124"/>
      <c r="SC25" s="124"/>
      <c r="SD25" s="124"/>
      <c r="SE25" s="124"/>
      <c r="SF25" s="124"/>
      <c r="SG25" s="124"/>
      <c r="SH25" s="124"/>
      <c r="SI25" s="124"/>
      <c r="SJ25" s="124"/>
      <c r="SK25" s="124"/>
      <c r="SL25" s="124"/>
      <c r="SM25" s="124"/>
      <c r="SN25" s="124"/>
      <c r="SO25" s="124"/>
      <c r="SP25" s="124"/>
      <c r="SQ25" s="124"/>
      <c r="SR25" s="124"/>
      <c r="SS25" s="124"/>
      <c r="ST25" s="124"/>
      <c r="SU25" s="124"/>
      <c r="SV25" s="124"/>
      <c r="SW25" s="124"/>
      <c r="SX25" s="124"/>
      <c r="SY25" s="124"/>
      <c r="SZ25" s="124"/>
      <c r="TA25" s="124"/>
      <c r="TB25" s="124"/>
      <c r="TC25" s="124"/>
      <c r="TD25" s="124"/>
      <c r="TE25" s="124"/>
      <c r="TF25" s="124"/>
      <c r="TG25" s="124"/>
      <c r="TH25" s="124"/>
      <c r="TI25" s="124"/>
      <c r="TJ25" s="124"/>
      <c r="TK25" s="124"/>
      <c r="TL25" s="124"/>
      <c r="TM25" s="124"/>
      <c r="TN25" s="124"/>
      <c r="TO25" s="124"/>
      <c r="TP25" s="124"/>
      <c r="TQ25" s="124"/>
      <c r="TR25" s="124"/>
      <c r="TS25" s="124"/>
      <c r="TT25" s="124"/>
      <c r="TU25" s="124"/>
      <c r="TV25" s="124"/>
      <c r="TW25" s="124"/>
      <c r="TX25" s="124"/>
      <c r="TY25" s="124"/>
      <c r="TZ25" s="124"/>
      <c r="UA25" s="124"/>
      <c r="UB25" s="124"/>
      <c r="UC25" s="124"/>
      <c r="UD25" s="124"/>
      <c r="UE25" s="124"/>
      <c r="UF25" s="124"/>
      <c r="UG25" s="124"/>
      <c r="UH25" s="124"/>
      <c r="UI25" s="124"/>
      <c r="UJ25" s="124"/>
      <c r="UK25" s="124"/>
      <c r="UL25" s="124"/>
      <c r="UM25" s="124"/>
      <c r="UN25" s="124"/>
      <c r="UO25" s="124"/>
      <c r="UP25" s="124"/>
      <c r="UQ25" s="124"/>
      <c r="UR25" s="124"/>
      <c r="US25" s="124"/>
      <c r="UT25" s="124"/>
      <c r="UU25" s="124"/>
      <c r="UV25" s="124"/>
      <c r="UW25" s="124"/>
      <c r="UX25" s="124"/>
      <c r="UY25" s="124"/>
      <c r="UZ25" s="124"/>
      <c r="VA25" s="124"/>
      <c r="VB25" s="124"/>
      <c r="VC25" s="124"/>
      <c r="VD25" s="124"/>
      <c r="VE25" s="124"/>
      <c r="VF25" s="124"/>
      <c r="VG25" s="124"/>
      <c r="VH25" s="124"/>
      <c r="VI25" s="124"/>
      <c r="VJ25" s="124"/>
      <c r="VK25" s="124"/>
      <c r="VL25" s="124"/>
      <c r="VM25" s="124"/>
      <c r="VN25" s="124"/>
      <c r="VO25" s="124"/>
      <c r="VP25" s="124"/>
      <c r="VQ25" s="124"/>
      <c r="VR25" s="124"/>
      <c r="VS25" s="124"/>
      <c r="VT25" s="124"/>
      <c r="VU25" s="124"/>
      <c r="VV25" s="124"/>
      <c r="VW25" s="124"/>
      <c r="VX25" s="124"/>
      <c r="VY25" s="124"/>
      <c r="VZ25" s="124"/>
      <c r="WA25" s="124"/>
      <c r="WB25" s="124"/>
      <c r="WC25" s="124"/>
      <c r="WD25" s="124"/>
      <c r="WE25" s="124"/>
      <c r="WF25" s="124"/>
      <c r="WG25" s="124"/>
      <c r="WH25" s="124"/>
      <c r="WI25" s="124"/>
      <c r="WJ25" s="124"/>
      <c r="WK25" s="124"/>
      <c r="WL25" s="124"/>
      <c r="WM25" s="124"/>
      <c r="WN25" s="124"/>
      <c r="WO25" s="124"/>
      <c r="WP25" s="124"/>
      <c r="WQ25" s="124"/>
      <c r="WR25" s="124"/>
      <c r="WS25" s="124"/>
      <c r="WT25" s="124"/>
      <c r="WU25" s="124"/>
      <c r="WV25" s="124"/>
      <c r="WW25" s="124"/>
      <c r="WX25" s="124"/>
      <c r="WY25" s="124"/>
      <c r="WZ25" s="124"/>
      <c r="XA25" s="124"/>
      <c r="XB25" s="124"/>
      <c r="XC25" s="124"/>
      <c r="XD25" s="124"/>
      <c r="XE25" s="124"/>
      <c r="XF25" s="124"/>
      <c r="XG25" s="124"/>
      <c r="XH25" s="124"/>
      <c r="XI25" s="124"/>
      <c r="XJ25" s="124"/>
      <c r="XK25" s="124"/>
      <c r="XL25" s="124"/>
      <c r="XM25" s="124"/>
      <c r="XN25" s="124"/>
      <c r="XO25" s="124"/>
      <c r="XP25" s="124"/>
      <c r="XQ25" s="124"/>
      <c r="XR25" s="124"/>
      <c r="XS25" s="124"/>
      <c r="XT25" s="124"/>
      <c r="XU25" s="124"/>
      <c r="XV25" s="124"/>
      <c r="XW25" s="124"/>
      <c r="XX25" s="124"/>
      <c r="XY25" s="124"/>
      <c r="XZ25" s="124"/>
      <c r="YA25" s="124"/>
      <c r="YB25" s="124"/>
      <c r="YC25" s="124"/>
      <c r="YD25" s="124"/>
      <c r="YE25" s="124"/>
      <c r="YF25" s="124"/>
      <c r="YG25" s="124"/>
      <c r="YH25" s="124"/>
      <c r="YI25" s="124"/>
      <c r="YJ25" s="124"/>
      <c r="YK25" s="124"/>
      <c r="YL25" s="124"/>
      <c r="YM25" s="124"/>
      <c r="YN25" s="124"/>
      <c r="YO25" s="124"/>
      <c r="YP25" s="124"/>
      <c r="YQ25" s="124"/>
      <c r="YR25" s="124"/>
      <c r="YS25" s="124"/>
      <c r="YT25" s="124"/>
      <c r="YU25" s="124"/>
      <c r="YV25" s="124"/>
      <c r="YW25" s="124"/>
      <c r="YX25" s="124"/>
      <c r="YY25" s="124"/>
      <c r="YZ25" s="124"/>
      <c r="ZA25" s="124"/>
      <c r="ZB25" s="124"/>
      <c r="ZC25" s="124"/>
      <c r="ZD25" s="124"/>
      <c r="ZE25" s="124"/>
      <c r="ZF25" s="124"/>
      <c r="ZG25" s="124"/>
      <c r="ZH25" s="124"/>
      <c r="ZI25" s="124"/>
      <c r="ZJ25" s="124"/>
      <c r="ZK25" s="124"/>
      <c r="ZL25" s="124"/>
      <c r="ZM25" s="124"/>
      <c r="ZN25" s="124"/>
      <c r="ZO25" s="124"/>
      <c r="ZP25" s="124"/>
      <c r="ZQ25" s="124"/>
      <c r="ZR25" s="124"/>
      <c r="ZS25" s="124"/>
      <c r="ZT25" s="124"/>
      <c r="ZU25" s="124"/>
      <c r="ZV25" s="124"/>
      <c r="ZW25" s="124"/>
      <c r="ZX25" s="124"/>
      <c r="ZY25" s="124"/>
      <c r="ZZ25" s="124"/>
      <c r="AAA25" s="124"/>
      <c r="AAB25" s="124"/>
      <c r="AAC25" s="124"/>
      <c r="AAD25" s="124"/>
      <c r="AAE25" s="124"/>
      <c r="AAF25" s="124"/>
      <c r="AAG25" s="124"/>
      <c r="AAH25" s="124"/>
      <c r="AAI25" s="124"/>
      <c r="AAJ25" s="124"/>
      <c r="AAK25" s="124"/>
      <c r="AAL25" s="124"/>
      <c r="AAM25" s="124"/>
      <c r="AAN25" s="124"/>
      <c r="AAO25" s="124"/>
      <c r="AAP25" s="124"/>
      <c r="AAQ25" s="124"/>
      <c r="AAR25" s="124"/>
      <c r="AAS25" s="124"/>
      <c r="AAT25" s="124"/>
      <c r="AAU25" s="124"/>
      <c r="AAV25" s="124"/>
      <c r="AAW25" s="124"/>
      <c r="AAX25" s="124"/>
      <c r="AAY25" s="124"/>
      <c r="AAZ25" s="124"/>
      <c r="ABA25" s="124"/>
      <c r="ABB25" s="124"/>
      <c r="ABC25" s="124"/>
      <c r="ABD25" s="124"/>
      <c r="ABE25" s="124"/>
      <c r="ABF25" s="124"/>
      <c r="ABG25" s="124"/>
      <c r="ABH25" s="124"/>
      <c r="ABI25" s="124"/>
      <c r="ABJ25" s="124"/>
      <c r="ABK25" s="124"/>
      <c r="ABL25" s="124"/>
      <c r="ABM25" s="124"/>
      <c r="ABN25" s="124"/>
      <c r="ABO25" s="124"/>
      <c r="ABP25" s="124"/>
      <c r="ABQ25" s="124"/>
      <c r="ABR25" s="124"/>
      <c r="ABS25" s="124"/>
      <c r="ABT25" s="124"/>
      <c r="ABU25" s="124"/>
      <c r="ABV25" s="124"/>
      <c r="ABW25" s="124"/>
      <c r="ABX25" s="124"/>
      <c r="ABY25" s="124"/>
      <c r="ABZ25" s="124"/>
      <c r="ACA25" s="124"/>
      <c r="ACB25" s="124"/>
      <c r="ACC25" s="124"/>
      <c r="ACD25" s="124"/>
      <c r="ACE25" s="124"/>
      <c r="ACF25" s="124"/>
      <c r="ACG25" s="124"/>
      <c r="ACH25" s="124"/>
      <c r="ACI25" s="124"/>
      <c r="ACJ25" s="124"/>
      <c r="ACK25" s="124"/>
      <c r="ACL25" s="124"/>
      <c r="ACM25" s="124"/>
      <c r="ACN25" s="124"/>
      <c r="ACO25" s="124"/>
      <c r="ACP25" s="124"/>
      <c r="ACQ25" s="124"/>
      <c r="ACR25" s="124"/>
      <c r="ACS25" s="124"/>
      <c r="ACT25" s="124"/>
      <c r="ACU25" s="124"/>
      <c r="ACV25" s="124"/>
      <c r="ACW25" s="124"/>
      <c r="ACX25" s="124"/>
      <c r="ACY25" s="124"/>
      <c r="ACZ25" s="124"/>
      <c r="ADA25" s="124"/>
      <c r="ADB25" s="124"/>
      <c r="ADC25" s="124"/>
      <c r="ADD25" s="124"/>
      <c r="ADE25" s="124"/>
      <c r="ADF25" s="124"/>
      <c r="ADG25" s="124"/>
      <c r="ADH25" s="124"/>
      <c r="ADI25" s="124"/>
      <c r="ADJ25" s="124"/>
      <c r="ADK25" s="124"/>
      <c r="ADL25" s="124"/>
      <c r="ADM25" s="124"/>
      <c r="ADN25" s="124"/>
      <c r="ADO25" s="124"/>
      <c r="ADP25" s="124"/>
      <c r="ADQ25" s="124"/>
      <c r="ADR25" s="124"/>
      <c r="ADS25" s="124"/>
      <c r="ADT25" s="124"/>
      <c r="ADU25" s="124"/>
      <c r="ADV25" s="124"/>
      <c r="ADW25" s="124"/>
      <c r="ADX25" s="124"/>
      <c r="ADY25" s="124"/>
      <c r="ADZ25" s="124"/>
      <c r="AEA25" s="124"/>
      <c r="AEB25" s="124"/>
      <c r="AEC25" s="124"/>
      <c r="AED25" s="124"/>
      <c r="AEE25" s="124"/>
      <c r="AEF25" s="124"/>
      <c r="AEG25" s="124"/>
      <c r="AEH25" s="124"/>
      <c r="AEI25" s="124"/>
      <c r="AEJ25" s="124"/>
      <c r="AEK25" s="124"/>
      <c r="AEL25" s="124"/>
      <c r="AEM25" s="124"/>
      <c r="AEN25" s="124"/>
      <c r="AEO25" s="124"/>
      <c r="AEP25" s="124"/>
      <c r="AEQ25" s="124"/>
      <c r="AER25" s="124"/>
      <c r="AES25" s="124"/>
      <c r="AET25" s="124"/>
      <c r="AEU25" s="124"/>
      <c r="AEV25" s="124"/>
      <c r="AEW25" s="124"/>
      <c r="AEX25" s="124"/>
      <c r="AEY25" s="124"/>
      <c r="AEZ25" s="124"/>
      <c r="AFA25" s="124"/>
      <c r="AFB25" s="124"/>
      <c r="AFC25" s="124"/>
      <c r="AFD25" s="124"/>
      <c r="AFE25" s="124"/>
      <c r="AFF25" s="124"/>
      <c r="AFG25" s="124"/>
      <c r="AFH25" s="124"/>
      <c r="AFI25" s="124"/>
      <c r="AFJ25" s="124"/>
      <c r="AFK25" s="124"/>
      <c r="AFL25" s="124"/>
      <c r="AFM25" s="124"/>
      <c r="AFN25" s="124"/>
      <c r="AFO25" s="124"/>
      <c r="AFP25" s="124"/>
      <c r="AFQ25" s="124"/>
      <c r="AFR25" s="124"/>
      <c r="AFS25" s="124"/>
      <c r="AFT25" s="124"/>
      <c r="AFU25" s="124"/>
      <c r="AFV25" s="124"/>
      <c r="AFW25" s="124"/>
      <c r="AFX25" s="124"/>
      <c r="AFY25" s="124"/>
      <c r="AFZ25" s="124"/>
      <c r="AGA25" s="124"/>
      <c r="AGB25" s="124"/>
      <c r="AGC25" s="124"/>
      <c r="AGD25" s="124"/>
      <c r="AGE25" s="124"/>
      <c r="AGF25" s="124"/>
      <c r="AGG25" s="124"/>
      <c r="AGH25" s="124"/>
      <c r="AGI25" s="124"/>
      <c r="AGJ25" s="124"/>
      <c r="AGK25" s="124"/>
      <c r="AGL25" s="124"/>
      <c r="AGM25" s="124"/>
      <c r="AGN25" s="124"/>
      <c r="AGO25" s="124"/>
      <c r="AGP25" s="124"/>
      <c r="AGQ25" s="124"/>
      <c r="AGR25" s="124"/>
      <c r="AGS25" s="124"/>
      <c r="AGT25" s="124"/>
      <c r="AGU25" s="124"/>
      <c r="AGV25" s="124"/>
      <c r="AGW25" s="124"/>
      <c r="AGX25" s="124"/>
      <c r="AGY25" s="124"/>
      <c r="AGZ25" s="124"/>
      <c r="AHA25" s="124"/>
      <c r="AHB25" s="124"/>
      <c r="AHC25" s="124"/>
      <c r="AHD25" s="124"/>
      <c r="AHE25" s="124"/>
      <c r="AHF25" s="124"/>
      <c r="AHG25" s="124"/>
      <c r="AHH25" s="124"/>
      <c r="AHI25" s="124"/>
      <c r="AHJ25" s="124"/>
      <c r="AHK25" s="124"/>
      <c r="AHL25" s="124"/>
      <c r="AHM25" s="124"/>
      <c r="AHN25" s="124"/>
      <c r="AHO25" s="124"/>
      <c r="AHP25" s="124"/>
      <c r="AHQ25" s="124"/>
      <c r="AHR25" s="124"/>
      <c r="AHS25" s="124"/>
      <c r="AHT25" s="124"/>
      <c r="AHU25" s="124"/>
      <c r="AHV25" s="124"/>
      <c r="AHW25" s="124"/>
      <c r="AHX25" s="124"/>
      <c r="AHY25" s="124"/>
      <c r="AHZ25" s="124"/>
      <c r="AIA25" s="124"/>
      <c r="AIB25" s="124"/>
      <c r="AIC25" s="124"/>
      <c r="AID25" s="124"/>
      <c r="AIE25" s="124"/>
      <c r="AIF25" s="124"/>
      <c r="AIG25" s="124"/>
      <c r="AIH25" s="124"/>
      <c r="AII25" s="124"/>
      <c r="AIJ25" s="124"/>
      <c r="AIK25" s="124"/>
      <c r="AIL25" s="124"/>
      <c r="AIM25" s="124"/>
      <c r="AIN25" s="124"/>
      <c r="AIO25" s="124"/>
      <c r="AIP25" s="124"/>
      <c r="AIQ25" s="124"/>
      <c r="AIR25" s="124"/>
      <c r="AIS25" s="124"/>
    </row>
    <row r="26" spans="1:929" ht="18" x14ac:dyDescent="0.2">
      <c r="A26" s="37"/>
      <c r="B26" s="283"/>
      <c r="C26" s="264" t="s">
        <v>380</v>
      </c>
      <c r="D26" s="265"/>
      <c r="E26" s="153"/>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c r="GI26" s="124"/>
      <c r="GJ26" s="124"/>
      <c r="GK26" s="124"/>
      <c r="GL26" s="124"/>
      <c r="GM26" s="124"/>
      <c r="GN26" s="124"/>
      <c r="GO26" s="124"/>
      <c r="GP26" s="124"/>
      <c r="GQ26" s="124"/>
      <c r="GR26" s="124"/>
      <c r="GS26" s="124"/>
      <c r="GT26" s="124"/>
      <c r="GU26" s="124"/>
      <c r="GV26" s="124"/>
      <c r="GW26" s="124"/>
      <c r="GX26" s="124"/>
      <c r="GY26" s="124"/>
      <c r="GZ26" s="124"/>
      <c r="HA26" s="124"/>
      <c r="HB26" s="124"/>
      <c r="HC26" s="124"/>
      <c r="HD26" s="124"/>
      <c r="HE26" s="124"/>
      <c r="HF26" s="124"/>
      <c r="HG26" s="124"/>
      <c r="HH26" s="124"/>
      <c r="HI26" s="124"/>
      <c r="HJ26" s="124"/>
      <c r="HK26" s="124"/>
      <c r="HL26" s="124"/>
      <c r="HM26" s="124"/>
      <c r="HN26" s="124"/>
      <c r="HO26" s="124"/>
      <c r="HP26" s="124"/>
      <c r="HQ26" s="124"/>
      <c r="HR26" s="124"/>
      <c r="HS26" s="124"/>
      <c r="HT26" s="124"/>
      <c r="HU26" s="124"/>
      <c r="HV26" s="124"/>
      <c r="HW26" s="124"/>
      <c r="HX26" s="124"/>
      <c r="HY26" s="124"/>
      <c r="HZ26" s="124"/>
      <c r="IA26" s="124"/>
      <c r="IB26" s="124"/>
      <c r="IC26" s="124"/>
      <c r="ID26" s="124"/>
      <c r="IE26" s="124"/>
      <c r="IF26" s="124"/>
      <c r="IG26" s="124"/>
      <c r="IH26" s="124"/>
      <c r="II26" s="124"/>
      <c r="IJ26" s="124"/>
      <c r="IK26" s="124"/>
      <c r="IL26" s="124"/>
      <c r="IM26" s="124"/>
      <c r="IN26" s="124"/>
      <c r="IO26" s="124"/>
      <c r="IP26" s="124"/>
      <c r="IQ26" s="124"/>
      <c r="IR26" s="124"/>
      <c r="IS26" s="124"/>
      <c r="IT26" s="124"/>
      <c r="IU26" s="124"/>
      <c r="IV26" s="124"/>
      <c r="IW26" s="124"/>
      <c r="IX26" s="124"/>
      <c r="IY26" s="124"/>
      <c r="IZ26" s="124"/>
      <c r="JA26" s="124"/>
      <c r="JB26" s="124"/>
      <c r="JC26" s="124"/>
      <c r="JD26" s="124"/>
      <c r="JE26" s="124"/>
      <c r="JF26" s="124"/>
      <c r="JG26" s="124"/>
      <c r="JH26" s="124"/>
      <c r="JI26" s="124"/>
      <c r="JJ26" s="124"/>
      <c r="JK26" s="124"/>
      <c r="JL26" s="124"/>
      <c r="JM26" s="124"/>
      <c r="JN26" s="124"/>
      <c r="JO26" s="124"/>
      <c r="JP26" s="124"/>
      <c r="JQ26" s="124"/>
      <c r="JR26" s="124"/>
      <c r="JS26" s="124"/>
      <c r="JT26" s="124"/>
      <c r="JU26" s="124"/>
      <c r="JV26" s="124"/>
      <c r="JW26" s="124"/>
      <c r="JX26" s="124"/>
      <c r="JY26" s="124"/>
      <c r="JZ26" s="124"/>
      <c r="KA26" s="124"/>
      <c r="KB26" s="124"/>
      <c r="KC26" s="124"/>
      <c r="KD26" s="124"/>
      <c r="KE26" s="124"/>
      <c r="KF26" s="124"/>
      <c r="KG26" s="124"/>
      <c r="KH26" s="124"/>
      <c r="KI26" s="124"/>
      <c r="KJ26" s="124"/>
      <c r="KK26" s="124"/>
      <c r="KL26" s="124"/>
      <c r="KM26" s="124"/>
      <c r="KN26" s="124"/>
      <c r="KO26" s="124"/>
      <c r="KP26" s="124"/>
      <c r="KQ26" s="124"/>
      <c r="KR26" s="124"/>
      <c r="KS26" s="124"/>
      <c r="KT26" s="124"/>
      <c r="KU26" s="124"/>
      <c r="KV26" s="124"/>
      <c r="KW26" s="124"/>
      <c r="KX26" s="124"/>
      <c r="KY26" s="124"/>
      <c r="KZ26" s="124"/>
      <c r="LA26" s="124"/>
      <c r="LB26" s="124"/>
      <c r="LC26" s="124"/>
      <c r="LD26" s="124"/>
      <c r="LE26" s="124"/>
      <c r="LF26" s="124"/>
      <c r="LG26" s="124"/>
      <c r="LH26" s="124"/>
      <c r="LI26" s="124"/>
      <c r="LJ26" s="124"/>
      <c r="LK26" s="124"/>
      <c r="LL26" s="124"/>
      <c r="LM26" s="124"/>
      <c r="LN26" s="124"/>
      <c r="LO26" s="124"/>
      <c r="LP26" s="124"/>
      <c r="LQ26" s="124"/>
      <c r="LR26" s="124"/>
      <c r="LS26" s="124"/>
      <c r="LT26" s="124"/>
      <c r="LU26" s="124"/>
      <c r="LV26" s="124"/>
      <c r="LW26" s="124"/>
      <c r="LX26" s="124"/>
      <c r="LY26" s="124"/>
      <c r="LZ26" s="124"/>
      <c r="MA26" s="124"/>
      <c r="MB26" s="124"/>
      <c r="MC26" s="124"/>
      <c r="MD26" s="124"/>
      <c r="ME26" s="124"/>
      <c r="MF26" s="124"/>
      <c r="MG26" s="124"/>
      <c r="MH26" s="124"/>
      <c r="MI26" s="124"/>
      <c r="MJ26" s="124"/>
      <c r="MK26" s="124"/>
      <c r="ML26" s="124"/>
      <c r="MM26" s="124"/>
      <c r="MN26" s="124"/>
      <c r="MO26" s="124"/>
      <c r="MP26" s="124"/>
      <c r="MQ26" s="124"/>
      <c r="MR26" s="124"/>
      <c r="MS26" s="124"/>
      <c r="MT26" s="124"/>
      <c r="MU26" s="124"/>
      <c r="MV26" s="124"/>
      <c r="MW26" s="124"/>
      <c r="MX26" s="124"/>
      <c r="MY26" s="124"/>
      <c r="MZ26" s="124"/>
      <c r="NA26" s="124"/>
      <c r="NB26" s="124"/>
      <c r="NC26" s="124"/>
      <c r="ND26" s="124"/>
      <c r="NE26" s="124"/>
      <c r="NF26" s="124"/>
      <c r="NG26" s="124"/>
      <c r="NH26" s="124"/>
      <c r="NI26" s="124"/>
      <c r="NJ26" s="124"/>
      <c r="NK26" s="124"/>
      <c r="NL26" s="124"/>
      <c r="NM26" s="124"/>
      <c r="NN26" s="124"/>
      <c r="NO26" s="124"/>
      <c r="NP26" s="124"/>
      <c r="NQ26" s="124"/>
      <c r="NR26" s="124"/>
      <c r="NS26" s="124"/>
      <c r="NT26" s="124"/>
      <c r="NU26" s="124"/>
      <c r="NV26" s="124"/>
      <c r="NW26" s="124"/>
      <c r="NX26" s="124"/>
      <c r="NY26" s="124"/>
      <c r="NZ26" s="124"/>
      <c r="OA26" s="124"/>
      <c r="OB26" s="124"/>
      <c r="OC26" s="124"/>
      <c r="OD26" s="124"/>
      <c r="OE26" s="124"/>
      <c r="OF26" s="124"/>
      <c r="OG26" s="124"/>
      <c r="OH26" s="124"/>
      <c r="OI26" s="124"/>
      <c r="OJ26" s="124"/>
      <c r="OK26" s="124"/>
      <c r="OL26" s="124"/>
      <c r="OM26" s="124"/>
      <c r="ON26" s="124"/>
      <c r="OO26" s="124"/>
      <c r="OP26" s="124"/>
      <c r="OQ26" s="124"/>
      <c r="OR26" s="124"/>
      <c r="OS26" s="124"/>
      <c r="OT26" s="124"/>
      <c r="OU26" s="124"/>
      <c r="OV26" s="124"/>
      <c r="OW26" s="124"/>
      <c r="OX26" s="124"/>
      <c r="OY26" s="124"/>
      <c r="OZ26" s="124"/>
      <c r="PA26" s="124"/>
      <c r="PB26" s="124"/>
      <c r="PC26" s="124"/>
      <c r="PD26" s="124"/>
      <c r="PE26" s="124"/>
      <c r="PF26" s="124"/>
      <c r="PG26" s="124"/>
      <c r="PH26" s="124"/>
      <c r="PI26" s="124"/>
      <c r="PJ26" s="124"/>
      <c r="PK26" s="124"/>
      <c r="PL26" s="124"/>
      <c r="PM26" s="124"/>
      <c r="PN26" s="124"/>
      <c r="PO26" s="124"/>
      <c r="PP26" s="124"/>
      <c r="PQ26" s="124"/>
      <c r="PR26" s="124"/>
      <c r="PS26" s="124"/>
      <c r="PT26" s="124"/>
      <c r="PU26" s="124"/>
      <c r="PV26" s="124"/>
      <c r="PW26" s="124"/>
      <c r="PX26" s="124"/>
      <c r="PY26" s="124"/>
      <c r="PZ26" s="124"/>
      <c r="QA26" s="124"/>
      <c r="QB26" s="124"/>
      <c r="QC26" s="124"/>
      <c r="QD26" s="124"/>
      <c r="QE26" s="124"/>
      <c r="QF26" s="124"/>
      <c r="QG26" s="124"/>
      <c r="QH26" s="124"/>
      <c r="QI26" s="124"/>
      <c r="QJ26" s="124"/>
      <c r="QK26" s="124"/>
      <c r="QL26" s="124"/>
      <c r="QM26" s="124"/>
      <c r="QN26" s="124"/>
      <c r="QO26" s="124"/>
      <c r="QP26" s="124"/>
      <c r="QQ26" s="124"/>
      <c r="QR26" s="124"/>
      <c r="QS26" s="124"/>
      <c r="QT26" s="124"/>
      <c r="QU26" s="124"/>
      <c r="QV26" s="124"/>
      <c r="QW26" s="124"/>
      <c r="QX26" s="124"/>
      <c r="QY26" s="124"/>
      <c r="QZ26" s="124"/>
      <c r="RA26" s="124"/>
      <c r="RB26" s="124"/>
      <c r="RC26" s="124"/>
      <c r="RD26" s="124"/>
      <c r="RE26" s="124"/>
      <c r="RF26" s="124"/>
      <c r="RG26" s="124"/>
      <c r="RH26" s="124"/>
      <c r="RI26" s="124"/>
      <c r="RJ26" s="124"/>
      <c r="RK26" s="124"/>
      <c r="RL26" s="124"/>
      <c r="RM26" s="124"/>
      <c r="RN26" s="124"/>
      <c r="RO26" s="124"/>
      <c r="RP26" s="124"/>
      <c r="RQ26" s="124"/>
      <c r="RR26" s="124"/>
      <c r="RS26" s="124"/>
      <c r="RT26" s="124"/>
      <c r="RU26" s="124"/>
      <c r="RV26" s="124"/>
      <c r="RW26" s="124"/>
      <c r="RX26" s="124"/>
      <c r="RY26" s="124"/>
      <c r="RZ26" s="124"/>
      <c r="SA26" s="124"/>
      <c r="SB26" s="124"/>
      <c r="SC26" s="124"/>
      <c r="SD26" s="124"/>
      <c r="SE26" s="124"/>
      <c r="SF26" s="124"/>
      <c r="SG26" s="124"/>
      <c r="SH26" s="124"/>
      <c r="SI26" s="124"/>
      <c r="SJ26" s="124"/>
      <c r="SK26" s="124"/>
      <c r="SL26" s="124"/>
      <c r="SM26" s="124"/>
      <c r="SN26" s="124"/>
      <c r="SO26" s="124"/>
      <c r="SP26" s="124"/>
      <c r="SQ26" s="124"/>
      <c r="SR26" s="124"/>
      <c r="SS26" s="124"/>
      <c r="ST26" s="124"/>
      <c r="SU26" s="124"/>
      <c r="SV26" s="124"/>
      <c r="SW26" s="124"/>
      <c r="SX26" s="124"/>
      <c r="SY26" s="124"/>
      <c r="SZ26" s="124"/>
      <c r="TA26" s="124"/>
      <c r="TB26" s="124"/>
      <c r="TC26" s="124"/>
      <c r="TD26" s="124"/>
      <c r="TE26" s="124"/>
      <c r="TF26" s="124"/>
      <c r="TG26" s="124"/>
      <c r="TH26" s="124"/>
      <c r="TI26" s="124"/>
      <c r="TJ26" s="124"/>
      <c r="TK26" s="124"/>
      <c r="TL26" s="124"/>
      <c r="TM26" s="124"/>
      <c r="TN26" s="124"/>
      <c r="TO26" s="124"/>
      <c r="TP26" s="124"/>
      <c r="TQ26" s="124"/>
      <c r="TR26" s="124"/>
      <c r="TS26" s="124"/>
      <c r="TT26" s="124"/>
      <c r="TU26" s="124"/>
      <c r="TV26" s="124"/>
      <c r="TW26" s="124"/>
      <c r="TX26" s="124"/>
      <c r="TY26" s="124"/>
      <c r="TZ26" s="124"/>
      <c r="UA26" s="124"/>
      <c r="UB26" s="124"/>
      <c r="UC26" s="124"/>
      <c r="UD26" s="124"/>
      <c r="UE26" s="124"/>
      <c r="UF26" s="124"/>
      <c r="UG26" s="124"/>
      <c r="UH26" s="124"/>
      <c r="UI26" s="124"/>
      <c r="UJ26" s="124"/>
      <c r="UK26" s="124"/>
      <c r="UL26" s="124"/>
      <c r="UM26" s="124"/>
      <c r="UN26" s="124"/>
      <c r="UO26" s="124"/>
      <c r="UP26" s="124"/>
      <c r="UQ26" s="124"/>
      <c r="UR26" s="124"/>
      <c r="US26" s="124"/>
      <c r="UT26" s="124"/>
      <c r="UU26" s="124"/>
      <c r="UV26" s="124"/>
      <c r="UW26" s="124"/>
      <c r="UX26" s="124"/>
      <c r="UY26" s="124"/>
      <c r="UZ26" s="124"/>
      <c r="VA26" s="124"/>
      <c r="VB26" s="124"/>
      <c r="VC26" s="124"/>
      <c r="VD26" s="124"/>
      <c r="VE26" s="124"/>
      <c r="VF26" s="124"/>
      <c r="VG26" s="124"/>
      <c r="VH26" s="124"/>
      <c r="VI26" s="124"/>
      <c r="VJ26" s="124"/>
      <c r="VK26" s="124"/>
      <c r="VL26" s="124"/>
      <c r="VM26" s="124"/>
      <c r="VN26" s="124"/>
      <c r="VO26" s="124"/>
      <c r="VP26" s="124"/>
      <c r="VQ26" s="124"/>
      <c r="VR26" s="124"/>
      <c r="VS26" s="124"/>
      <c r="VT26" s="124"/>
      <c r="VU26" s="124"/>
      <c r="VV26" s="124"/>
      <c r="VW26" s="124"/>
      <c r="VX26" s="124"/>
      <c r="VY26" s="124"/>
      <c r="VZ26" s="124"/>
      <c r="WA26" s="124"/>
      <c r="WB26" s="124"/>
      <c r="WC26" s="124"/>
      <c r="WD26" s="124"/>
      <c r="WE26" s="124"/>
      <c r="WF26" s="124"/>
      <c r="WG26" s="124"/>
      <c r="WH26" s="124"/>
      <c r="WI26" s="124"/>
      <c r="WJ26" s="124"/>
      <c r="WK26" s="124"/>
      <c r="WL26" s="124"/>
      <c r="WM26" s="124"/>
      <c r="WN26" s="124"/>
      <c r="WO26" s="124"/>
      <c r="WP26" s="124"/>
      <c r="WQ26" s="124"/>
      <c r="WR26" s="124"/>
      <c r="WS26" s="124"/>
      <c r="WT26" s="124"/>
      <c r="WU26" s="124"/>
      <c r="WV26" s="124"/>
      <c r="WW26" s="124"/>
      <c r="WX26" s="124"/>
      <c r="WY26" s="124"/>
      <c r="WZ26" s="124"/>
      <c r="XA26" s="124"/>
      <c r="XB26" s="124"/>
      <c r="XC26" s="124"/>
      <c r="XD26" s="124"/>
      <c r="XE26" s="124"/>
      <c r="XF26" s="124"/>
      <c r="XG26" s="124"/>
      <c r="XH26" s="124"/>
      <c r="XI26" s="124"/>
      <c r="XJ26" s="124"/>
      <c r="XK26" s="124"/>
      <c r="XL26" s="124"/>
      <c r="XM26" s="124"/>
      <c r="XN26" s="124"/>
      <c r="XO26" s="124"/>
      <c r="XP26" s="124"/>
      <c r="XQ26" s="124"/>
      <c r="XR26" s="124"/>
      <c r="XS26" s="124"/>
      <c r="XT26" s="124"/>
      <c r="XU26" s="124"/>
      <c r="XV26" s="124"/>
      <c r="XW26" s="124"/>
      <c r="XX26" s="124"/>
      <c r="XY26" s="124"/>
      <c r="XZ26" s="124"/>
      <c r="YA26" s="124"/>
      <c r="YB26" s="124"/>
      <c r="YC26" s="124"/>
      <c r="YD26" s="124"/>
      <c r="YE26" s="124"/>
      <c r="YF26" s="124"/>
      <c r="YG26" s="124"/>
      <c r="YH26" s="124"/>
      <c r="YI26" s="124"/>
      <c r="YJ26" s="124"/>
      <c r="YK26" s="124"/>
      <c r="YL26" s="124"/>
      <c r="YM26" s="124"/>
      <c r="YN26" s="124"/>
      <c r="YO26" s="124"/>
      <c r="YP26" s="124"/>
      <c r="YQ26" s="124"/>
      <c r="YR26" s="124"/>
      <c r="YS26" s="124"/>
      <c r="YT26" s="124"/>
      <c r="YU26" s="124"/>
      <c r="YV26" s="124"/>
      <c r="YW26" s="124"/>
      <c r="YX26" s="124"/>
      <c r="YY26" s="124"/>
      <c r="YZ26" s="124"/>
      <c r="ZA26" s="124"/>
      <c r="ZB26" s="124"/>
      <c r="ZC26" s="124"/>
      <c r="ZD26" s="124"/>
      <c r="ZE26" s="124"/>
      <c r="ZF26" s="124"/>
      <c r="ZG26" s="124"/>
      <c r="ZH26" s="124"/>
      <c r="ZI26" s="124"/>
      <c r="ZJ26" s="124"/>
      <c r="ZK26" s="124"/>
      <c r="ZL26" s="124"/>
      <c r="ZM26" s="124"/>
      <c r="ZN26" s="124"/>
      <c r="ZO26" s="124"/>
      <c r="ZP26" s="124"/>
      <c r="ZQ26" s="124"/>
      <c r="ZR26" s="124"/>
      <c r="ZS26" s="124"/>
      <c r="ZT26" s="124"/>
      <c r="ZU26" s="124"/>
      <c r="ZV26" s="124"/>
      <c r="ZW26" s="124"/>
      <c r="ZX26" s="124"/>
      <c r="ZY26" s="124"/>
      <c r="ZZ26" s="124"/>
      <c r="AAA26" s="124"/>
      <c r="AAB26" s="124"/>
      <c r="AAC26" s="124"/>
      <c r="AAD26" s="124"/>
      <c r="AAE26" s="124"/>
      <c r="AAF26" s="124"/>
      <c r="AAG26" s="124"/>
      <c r="AAH26" s="124"/>
      <c r="AAI26" s="124"/>
      <c r="AAJ26" s="124"/>
      <c r="AAK26" s="124"/>
      <c r="AAL26" s="124"/>
      <c r="AAM26" s="124"/>
      <c r="AAN26" s="124"/>
      <c r="AAO26" s="124"/>
      <c r="AAP26" s="124"/>
      <c r="AAQ26" s="124"/>
      <c r="AAR26" s="124"/>
      <c r="AAS26" s="124"/>
      <c r="AAT26" s="124"/>
      <c r="AAU26" s="124"/>
      <c r="AAV26" s="124"/>
      <c r="AAW26" s="124"/>
      <c r="AAX26" s="124"/>
      <c r="AAY26" s="124"/>
      <c r="AAZ26" s="124"/>
      <c r="ABA26" s="124"/>
      <c r="ABB26" s="124"/>
      <c r="ABC26" s="124"/>
      <c r="ABD26" s="124"/>
      <c r="ABE26" s="124"/>
      <c r="ABF26" s="124"/>
      <c r="ABG26" s="124"/>
      <c r="ABH26" s="124"/>
      <c r="ABI26" s="124"/>
      <c r="ABJ26" s="124"/>
      <c r="ABK26" s="124"/>
      <c r="ABL26" s="124"/>
      <c r="ABM26" s="124"/>
      <c r="ABN26" s="124"/>
      <c r="ABO26" s="124"/>
      <c r="ABP26" s="124"/>
      <c r="ABQ26" s="124"/>
      <c r="ABR26" s="124"/>
      <c r="ABS26" s="124"/>
      <c r="ABT26" s="124"/>
      <c r="ABU26" s="124"/>
      <c r="ABV26" s="124"/>
      <c r="ABW26" s="124"/>
      <c r="ABX26" s="124"/>
      <c r="ABY26" s="124"/>
      <c r="ABZ26" s="124"/>
      <c r="ACA26" s="124"/>
      <c r="ACB26" s="124"/>
      <c r="ACC26" s="124"/>
      <c r="ACD26" s="124"/>
      <c r="ACE26" s="124"/>
      <c r="ACF26" s="124"/>
      <c r="ACG26" s="124"/>
      <c r="ACH26" s="124"/>
      <c r="ACI26" s="124"/>
      <c r="ACJ26" s="124"/>
      <c r="ACK26" s="124"/>
      <c r="ACL26" s="124"/>
      <c r="ACM26" s="124"/>
      <c r="ACN26" s="124"/>
      <c r="ACO26" s="124"/>
      <c r="ACP26" s="124"/>
      <c r="ACQ26" s="124"/>
      <c r="ACR26" s="124"/>
      <c r="ACS26" s="124"/>
      <c r="ACT26" s="124"/>
      <c r="ACU26" s="124"/>
      <c r="ACV26" s="124"/>
      <c r="ACW26" s="124"/>
      <c r="ACX26" s="124"/>
      <c r="ACY26" s="124"/>
      <c r="ACZ26" s="124"/>
      <c r="ADA26" s="124"/>
      <c r="ADB26" s="124"/>
      <c r="ADC26" s="124"/>
      <c r="ADD26" s="124"/>
      <c r="ADE26" s="124"/>
      <c r="ADF26" s="124"/>
      <c r="ADG26" s="124"/>
      <c r="ADH26" s="124"/>
      <c r="ADI26" s="124"/>
      <c r="ADJ26" s="124"/>
      <c r="ADK26" s="124"/>
      <c r="ADL26" s="124"/>
      <c r="ADM26" s="124"/>
      <c r="ADN26" s="124"/>
      <c r="ADO26" s="124"/>
      <c r="ADP26" s="124"/>
      <c r="ADQ26" s="124"/>
      <c r="ADR26" s="124"/>
      <c r="ADS26" s="124"/>
      <c r="ADT26" s="124"/>
      <c r="ADU26" s="124"/>
      <c r="ADV26" s="124"/>
      <c r="ADW26" s="124"/>
      <c r="ADX26" s="124"/>
      <c r="ADY26" s="124"/>
      <c r="ADZ26" s="124"/>
      <c r="AEA26" s="124"/>
      <c r="AEB26" s="124"/>
      <c r="AEC26" s="124"/>
      <c r="AED26" s="124"/>
      <c r="AEE26" s="124"/>
      <c r="AEF26" s="124"/>
      <c r="AEG26" s="124"/>
      <c r="AEH26" s="124"/>
      <c r="AEI26" s="124"/>
      <c r="AEJ26" s="124"/>
      <c r="AEK26" s="124"/>
      <c r="AEL26" s="124"/>
      <c r="AEM26" s="124"/>
      <c r="AEN26" s="124"/>
      <c r="AEO26" s="124"/>
      <c r="AEP26" s="124"/>
      <c r="AEQ26" s="124"/>
      <c r="AER26" s="124"/>
      <c r="AES26" s="124"/>
      <c r="AET26" s="124"/>
      <c r="AEU26" s="124"/>
      <c r="AEV26" s="124"/>
      <c r="AEW26" s="124"/>
      <c r="AEX26" s="124"/>
      <c r="AEY26" s="124"/>
      <c r="AEZ26" s="124"/>
      <c r="AFA26" s="124"/>
      <c r="AFB26" s="124"/>
      <c r="AFC26" s="124"/>
      <c r="AFD26" s="124"/>
      <c r="AFE26" s="124"/>
      <c r="AFF26" s="124"/>
      <c r="AFG26" s="124"/>
      <c r="AFH26" s="124"/>
      <c r="AFI26" s="124"/>
      <c r="AFJ26" s="124"/>
      <c r="AFK26" s="124"/>
      <c r="AFL26" s="124"/>
      <c r="AFM26" s="124"/>
      <c r="AFN26" s="124"/>
      <c r="AFO26" s="124"/>
      <c r="AFP26" s="124"/>
      <c r="AFQ26" s="124"/>
      <c r="AFR26" s="124"/>
      <c r="AFS26" s="124"/>
      <c r="AFT26" s="124"/>
      <c r="AFU26" s="124"/>
      <c r="AFV26" s="124"/>
      <c r="AFW26" s="124"/>
      <c r="AFX26" s="124"/>
      <c r="AFY26" s="124"/>
      <c r="AFZ26" s="124"/>
      <c r="AGA26" s="124"/>
      <c r="AGB26" s="124"/>
      <c r="AGC26" s="124"/>
      <c r="AGD26" s="124"/>
      <c r="AGE26" s="124"/>
      <c r="AGF26" s="124"/>
      <c r="AGG26" s="124"/>
      <c r="AGH26" s="124"/>
      <c r="AGI26" s="124"/>
      <c r="AGJ26" s="124"/>
      <c r="AGK26" s="124"/>
      <c r="AGL26" s="124"/>
      <c r="AGM26" s="124"/>
      <c r="AGN26" s="124"/>
      <c r="AGO26" s="124"/>
      <c r="AGP26" s="124"/>
      <c r="AGQ26" s="124"/>
      <c r="AGR26" s="124"/>
      <c r="AGS26" s="124"/>
      <c r="AGT26" s="124"/>
      <c r="AGU26" s="124"/>
      <c r="AGV26" s="124"/>
      <c r="AGW26" s="124"/>
      <c r="AGX26" s="124"/>
      <c r="AGY26" s="124"/>
      <c r="AGZ26" s="124"/>
      <c r="AHA26" s="124"/>
      <c r="AHB26" s="124"/>
      <c r="AHC26" s="124"/>
      <c r="AHD26" s="124"/>
      <c r="AHE26" s="124"/>
      <c r="AHF26" s="124"/>
      <c r="AHG26" s="124"/>
      <c r="AHH26" s="124"/>
      <c r="AHI26" s="124"/>
      <c r="AHJ26" s="124"/>
      <c r="AHK26" s="124"/>
      <c r="AHL26" s="124"/>
      <c r="AHM26" s="124"/>
      <c r="AHN26" s="124"/>
      <c r="AHO26" s="124"/>
      <c r="AHP26" s="124"/>
      <c r="AHQ26" s="124"/>
      <c r="AHR26" s="124"/>
      <c r="AHS26" s="124"/>
      <c r="AHT26" s="124"/>
      <c r="AHU26" s="124"/>
      <c r="AHV26" s="124"/>
      <c r="AHW26" s="124"/>
      <c r="AHX26" s="124"/>
      <c r="AHY26" s="124"/>
      <c r="AHZ26" s="124"/>
      <c r="AIA26" s="124"/>
      <c r="AIB26" s="124"/>
      <c r="AIC26" s="124"/>
      <c r="AID26" s="124"/>
      <c r="AIE26" s="124"/>
      <c r="AIF26" s="124"/>
      <c r="AIG26" s="124"/>
      <c r="AIH26" s="124"/>
      <c r="AII26" s="124"/>
      <c r="AIJ26" s="124"/>
      <c r="AIK26" s="124"/>
      <c r="AIL26" s="124"/>
      <c r="AIM26" s="124"/>
      <c r="AIN26" s="124"/>
      <c r="AIO26" s="124"/>
      <c r="AIP26" s="124"/>
      <c r="AIQ26" s="124"/>
      <c r="AIR26" s="124"/>
      <c r="AIS26" s="124"/>
    </row>
    <row r="27" spans="1:929" ht="18" x14ac:dyDescent="0.2">
      <c r="A27" s="37"/>
      <c r="B27" s="283"/>
      <c r="C27" s="264" t="s">
        <v>281</v>
      </c>
      <c r="D27" s="265"/>
      <c r="E27" s="153"/>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c r="HV27" s="124"/>
      <c r="HW27" s="124"/>
      <c r="HX27" s="124"/>
      <c r="HY27" s="124"/>
      <c r="HZ27" s="124"/>
      <c r="IA27" s="124"/>
      <c r="IB27" s="124"/>
      <c r="IC27" s="124"/>
      <c r="ID27" s="124"/>
      <c r="IE27" s="124"/>
      <c r="IF27" s="124"/>
      <c r="IG27" s="124"/>
      <c r="IH27" s="124"/>
      <c r="II27" s="124"/>
      <c r="IJ27" s="124"/>
      <c r="IK27" s="124"/>
      <c r="IL27" s="124"/>
      <c r="IM27" s="124"/>
      <c r="IN27" s="124"/>
      <c r="IO27" s="124"/>
      <c r="IP27" s="124"/>
      <c r="IQ27" s="124"/>
      <c r="IR27" s="124"/>
      <c r="IS27" s="124"/>
      <c r="IT27" s="124"/>
      <c r="IU27" s="124"/>
      <c r="IV27" s="124"/>
      <c r="IW27" s="124"/>
      <c r="IX27" s="124"/>
      <c r="IY27" s="124"/>
      <c r="IZ27" s="124"/>
      <c r="JA27" s="124"/>
      <c r="JB27" s="124"/>
      <c r="JC27" s="124"/>
      <c r="JD27" s="124"/>
      <c r="JE27" s="124"/>
      <c r="JF27" s="124"/>
      <c r="JG27" s="124"/>
      <c r="JH27" s="124"/>
      <c r="JI27" s="124"/>
      <c r="JJ27" s="124"/>
      <c r="JK27" s="124"/>
      <c r="JL27" s="124"/>
      <c r="JM27" s="124"/>
      <c r="JN27" s="124"/>
      <c r="JO27" s="124"/>
      <c r="JP27" s="124"/>
      <c r="JQ27" s="124"/>
      <c r="JR27" s="124"/>
      <c r="JS27" s="124"/>
      <c r="JT27" s="124"/>
      <c r="JU27" s="124"/>
      <c r="JV27" s="124"/>
      <c r="JW27" s="124"/>
      <c r="JX27" s="124"/>
      <c r="JY27" s="124"/>
      <c r="JZ27" s="124"/>
      <c r="KA27" s="124"/>
      <c r="KB27" s="124"/>
      <c r="KC27" s="124"/>
      <c r="KD27" s="124"/>
      <c r="KE27" s="124"/>
      <c r="KF27" s="124"/>
      <c r="KG27" s="124"/>
      <c r="KH27" s="124"/>
      <c r="KI27" s="124"/>
      <c r="KJ27" s="124"/>
      <c r="KK27" s="124"/>
      <c r="KL27" s="124"/>
      <c r="KM27" s="124"/>
      <c r="KN27" s="124"/>
      <c r="KO27" s="124"/>
      <c r="KP27" s="124"/>
      <c r="KQ27" s="124"/>
      <c r="KR27" s="124"/>
      <c r="KS27" s="124"/>
      <c r="KT27" s="124"/>
      <c r="KU27" s="124"/>
      <c r="KV27" s="124"/>
      <c r="KW27" s="124"/>
      <c r="KX27" s="124"/>
      <c r="KY27" s="124"/>
      <c r="KZ27" s="124"/>
      <c r="LA27" s="124"/>
      <c r="LB27" s="124"/>
      <c r="LC27" s="124"/>
      <c r="LD27" s="124"/>
      <c r="LE27" s="124"/>
      <c r="LF27" s="124"/>
      <c r="LG27" s="124"/>
      <c r="LH27" s="124"/>
      <c r="LI27" s="124"/>
      <c r="LJ27" s="124"/>
      <c r="LK27" s="124"/>
      <c r="LL27" s="124"/>
      <c r="LM27" s="124"/>
      <c r="LN27" s="124"/>
      <c r="LO27" s="124"/>
      <c r="LP27" s="124"/>
      <c r="LQ27" s="124"/>
      <c r="LR27" s="124"/>
      <c r="LS27" s="124"/>
      <c r="LT27" s="124"/>
      <c r="LU27" s="124"/>
      <c r="LV27" s="124"/>
      <c r="LW27" s="124"/>
      <c r="LX27" s="124"/>
      <c r="LY27" s="124"/>
      <c r="LZ27" s="124"/>
      <c r="MA27" s="124"/>
      <c r="MB27" s="124"/>
      <c r="MC27" s="124"/>
      <c r="MD27" s="124"/>
      <c r="ME27" s="124"/>
      <c r="MF27" s="124"/>
      <c r="MG27" s="124"/>
      <c r="MH27" s="124"/>
      <c r="MI27" s="124"/>
      <c r="MJ27" s="124"/>
      <c r="MK27" s="124"/>
      <c r="ML27" s="124"/>
      <c r="MM27" s="124"/>
      <c r="MN27" s="124"/>
      <c r="MO27" s="124"/>
      <c r="MP27" s="124"/>
      <c r="MQ27" s="124"/>
      <c r="MR27" s="124"/>
      <c r="MS27" s="124"/>
      <c r="MT27" s="124"/>
      <c r="MU27" s="124"/>
      <c r="MV27" s="124"/>
      <c r="MW27" s="124"/>
      <c r="MX27" s="124"/>
      <c r="MY27" s="124"/>
      <c r="MZ27" s="124"/>
      <c r="NA27" s="124"/>
      <c r="NB27" s="124"/>
      <c r="NC27" s="124"/>
      <c r="ND27" s="124"/>
      <c r="NE27" s="124"/>
      <c r="NF27" s="124"/>
      <c r="NG27" s="124"/>
      <c r="NH27" s="124"/>
      <c r="NI27" s="124"/>
      <c r="NJ27" s="124"/>
      <c r="NK27" s="124"/>
      <c r="NL27" s="124"/>
      <c r="NM27" s="124"/>
      <c r="NN27" s="124"/>
      <c r="NO27" s="124"/>
      <c r="NP27" s="124"/>
      <c r="NQ27" s="124"/>
      <c r="NR27" s="124"/>
      <c r="NS27" s="124"/>
      <c r="NT27" s="124"/>
      <c r="NU27" s="124"/>
      <c r="NV27" s="124"/>
      <c r="NW27" s="124"/>
      <c r="NX27" s="124"/>
      <c r="NY27" s="124"/>
      <c r="NZ27" s="124"/>
      <c r="OA27" s="124"/>
      <c r="OB27" s="124"/>
      <c r="OC27" s="124"/>
      <c r="OD27" s="124"/>
      <c r="OE27" s="124"/>
      <c r="OF27" s="124"/>
      <c r="OG27" s="124"/>
      <c r="OH27" s="124"/>
      <c r="OI27" s="124"/>
      <c r="OJ27" s="124"/>
      <c r="OK27" s="124"/>
      <c r="OL27" s="124"/>
      <c r="OM27" s="124"/>
      <c r="ON27" s="124"/>
      <c r="OO27" s="124"/>
      <c r="OP27" s="124"/>
      <c r="OQ27" s="124"/>
      <c r="OR27" s="124"/>
      <c r="OS27" s="124"/>
      <c r="OT27" s="124"/>
      <c r="OU27" s="124"/>
      <c r="OV27" s="124"/>
      <c r="OW27" s="124"/>
      <c r="OX27" s="124"/>
      <c r="OY27" s="124"/>
      <c r="OZ27" s="124"/>
      <c r="PA27" s="124"/>
      <c r="PB27" s="124"/>
      <c r="PC27" s="124"/>
      <c r="PD27" s="124"/>
      <c r="PE27" s="124"/>
      <c r="PF27" s="124"/>
      <c r="PG27" s="124"/>
      <c r="PH27" s="124"/>
      <c r="PI27" s="124"/>
      <c r="PJ27" s="124"/>
      <c r="PK27" s="124"/>
      <c r="PL27" s="124"/>
      <c r="PM27" s="124"/>
      <c r="PN27" s="124"/>
      <c r="PO27" s="124"/>
      <c r="PP27" s="124"/>
      <c r="PQ27" s="124"/>
      <c r="PR27" s="124"/>
      <c r="PS27" s="124"/>
      <c r="PT27" s="124"/>
      <c r="PU27" s="124"/>
      <c r="PV27" s="124"/>
      <c r="PW27" s="124"/>
      <c r="PX27" s="124"/>
      <c r="PY27" s="124"/>
      <c r="PZ27" s="124"/>
      <c r="QA27" s="124"/>
      <c r="QB27" s="124"/>
      <c r="QC27" s="124"/>
      <c r="QD27" s="124"/>
      <c r="QE27" s="124"/>
      <c r="QF27" s="124"/>
      <c r="QG27" s="124"/>
      <c r="QH27" s="124"/>
      <c r="QI27" s="124"/>
      <c r="QJ27" s="124"/>
      <c r="QK27" s="124"/>
      <c r="QL27" s="124"/>
      <c r="QM27" s="124"/>
      <c r="QN27" s="124"/>
      <c r="QO27" s="124"/>
      <c r="QP27" s="124"/>
      <c r="QQ27" s="124"/>
      <c r="QR27" s="124"/>
      <c r="QS27" s="124"/>
      <c r="QT27" s="124"/>
      <c r="QU27" s="124"/>
      <c r="QV27" s="124"/>
      <c r="QW27" s="124"/>
      <c r="QX27" s="124"/>
      <c r="QY27" s="124"/>
      <c r="QZ27" s="124"/>
      <c r="RA27" s="124"/>
      <c r="RB27" s="124"/>
      <c r="RC27" s="124"/>
      <c r="RD27" s="124"/>
      <c r="RE27" s="124"/>
      <c r="RF27" s="124"/>
      <c r="RG27" s="124"/>
      <c r="RH27" s="124"/>
      <c r="RI27" s="124"/>
      <c r="RJ27" s="124"/>
      <c r="RK27" s="124"/>
      <c r="RL27" s="124"/>
      <c r="RM27" s="124"/>
      <c r="RN27" s="124"/>
      <c r="RO27" s="124"/>
      <c r="RP27" s="124"/>
      <c r="RQ27" s="124"/>
      <c r="RR27" s="124"/>
      <c r="RS27" s="124"/>
      <c r="RT27" s="124"/>
      <c r="RU27" s="124"/>
      <c r="RV27" s="124"/>
      <c r="RW27" s="124"/>
      <c r="RX27" s="124"/>
      <c r="RY27" s="124"/>
      <c r="RZ27" s="124"/>
      <c r="SA27" s="124"/>
      <c r="SB27" s="124"/>
      <c r="SC27" s="124"/>
      <c r="SD27" s="124"/>
      <c r="SE27" s="124"/>
      <c r="SF27" s="124"/>
      <c r="SG27" s="124"/>
      <c r="SH27" s="124"/>
      <c r="SI27" s="124"/>
      <c r="SJ27" s="124"/>
      <c r="SK27" s="124"/>
      <c r="SL27" s="124"/>
      <c r="SM27" s="124"/>
      <c r="SN27" s="124"/>
      <c r="SO27" s="124"/>
      <c r="SP27" s="124"/>
      <c r="SQ27" s="124"/>
      <c r="SR27" s="124"/>
      <c r="SS27" s="124"/>
      <c r="ST27" s="124"/>
      <c r="SU27" s="124"/>
      <c r="SV27" s="124"/>
      <c r="SW27" s="124"/>
      <c r="SX27" s="124"/>
      <c r="SY27" s="124"/>
      <c r="SZ27" s="124"/>
      <c r="TA27" s="124"/>
      <c r="TB27" s="124"/>
      <c r="TC27" s="124"/>
      <c r="TD27" s="124"/>
      <c r="TE27" s="124"/>
      <c r="TF27" s="124"/>
      <c r="TG27" s="124"/>
      <c r="TH27" s="124"/>
      <c r="TI27" s="124"/>
      <c r="TJ27" s="124"/>
      <c r="TK27" s="124"/>
      <c r="TL27" s="124"/>
      <c r="TM27" s="124"/>
      <c r="TN27" s="124"/>
      <c r="TO27" s="124"/>
      <c r="TP27" s="124"/>
      <c r="TQ27" s="124"/>
      <c r="TR27" s="124"/>
      <c r="TS27" s="124"/>
      <c r="TT27" s="124"/>
      <c r="TU27" s="124"/>
      <c r="TV27" s="124"/>
      <c r="TW27" s="124"/>
      <c r="TX27" s="124"/>
      <c r="TY27" s="124"/>
      <c r="TZ27" s="124"/>
      <c r="UA27" s="124"/>
      <c r="UB27" s="124"/>
      <c r="UC27" s="124"/>
      <c r="UD27" s="124"/>
      <c r="UE27" s="124"/>
      <c r="UF27" s="124"/>
      <c r="UG27" s="124"/>
      <c r="UH27" s="124"/>
      <c r="UI27" s="124"/>
      <c r="UJ27" s="124"/>
      <c r="UK27" s="124"/>
      <c r="UL27" s="124"/>
      <c r="UM27" s="124"/>
      <c r="UN27" s="124"/>
      <c r="UO27" s="124"/>
      <c r="UP27" s="124"/>
      <c r="UQ27" s="124"/>
      <c r="UR27" s="124"/>
      <c r="US27" s="124"/>
      <c r="UT27" s="124"/>
      <c r="UU27" s="124"/>
      <c r="UV27" s="124"/>
      <c r="UW27" s="124"/>
      <c r="UX27" s="124"/>
      <c r="UY27" s="124"/>
      <c r="UZ27" s="124"/>
      <c r="VA27" s="124"/>
      <c r="VB27" s="124"/>
      <c r="VC27" s="124"/>
      <c r="VD27" s="124"/>
      <c r="VE27" s="124"/>
      <c r="VF27" s="124"/>
      <c r="VG27" s="124"/>
      <c r="VH27" s="124"/>
      <c r="VI27" s="124"/>
      <c r="VJ27" s="124"/>
      <c r="VK27" s="124"/>
      <c r="VL27" s="124"/>
      <c r="VM27" s="124"/>
      <c r="VN27" s="124"/>
      <c r="VO27" s="124"/>
      <c r="VP27" s="124"/>
      <c r="VQ27" s="124"/>
      <c r="VR27" s="124"/>
      <c r="VS27" s="124"/>
      <c r="VT27" s="124"/>
      <c r="VU27" s="124"/>
      <c r="VV27" s="124"/>
      <c r="VW27" s="124"/>
      <c r="VX27" s="124"/>
      <c r="VY27" s="124"/>
      <c r="VZ27" s="124"/>
      <c r="WA27" s="124"/>
      <c r="WB27" s="124"/>
      <c r="WC27" s="124"/>
      <c r="WD27" s="124"/>
      <c r="WE27" s="124"/>
      <c r="WF27" s="124"/>
      <c r="WG27" s="124"/>
      <c r="WH27" s="124"/>
      <c r="WI27" s="124"/>
      <c r="WJ27" s="124"/>
      <c r="WK27" s="124"/>
      <c r="WL27" s="124"/>
      <c r="WM27" s="124"/>
      <c r="WN27" s="124"/>
      <c r="WO27" s="124"/>
      <c r="WP27" s="124"/>
      <c r="WQ27" s="124"/>
      <c r="WR27" s="124"/>
      <c r="WS27" s="124"/>
      <c r="WT27" s="124"/>
      <c r="WU27" s="124"/>
      <c r="WV27" s="124"/>
      <c r="WW27" s="124"/>
      <c r="WX27" s="124"/>
      <c r="WY27" s="124"/>
      <c r="WZ27" s="124"/>
      <c r="XA27" s="124"/>
      <c r="XB27" s="124"/>
      <c r="XC27" s="124"/>
      <c r="XD27" s="124"/>
      <c r="XE27" s="124"/>
      <c r="XF27" s="124"/>
      <c r="XG27" s="124"/>
      <c r="XH27" s="124"/>
      <c r="XI27" s="124"/>
      <c r="XJ27" s="124"/>
      <c r="XK27" s="124"/>
      <c r="XL27" s="124"/>
      <c r="XM27" s="124"/>
      <c r="XN27" s="124"/>
      <c r="XO27" s="124"/>
      <c r="XP27" s="124"/>
      <c r="XQ27" s="124"/>
      <c r="XR27" s="124"/>
      <c r="XS27" s="124"/>
      <c r="XT27" s="124"/>
      <c r="XU27" s="124"/>
      <c r="XV27" s="124"/>
      <c r="XW27" s="124"/>
      <c r="XX27" s="124"/>
      <c r="XY27" s="124"/>
      <c r="XZ27" s="124"/>
      <c r="YA27" s="124"/>
      <c r="YB27" s="124"/>
      <c r="YC27" s="124"/>
      <c r="YD27" s="124"/>
      <c r="YE27" s="124"/>
      <c r="YF27" s="124"/>
      <c r="YG27" s="124"/>
      <c r="YH27" s="124"/>
      <c r="YI27" s="124"/>
      <c r="YJ27" s="124"/>
      <c r="YK27" s="124"/>
      <c r="YL27" s="124"/>
      <c r="YM27" s="124"/>
      <c r="YN27" s="124"/>
      <c r="YO27" s="124"/>
      <c r="YP27" s="124"/>
      <c r="YQ27" s="124"/>
      <c r="YR27" s="124"/>
      <c r="YS27" s="124"/>
      <c r="YT27" s="124"/>
      <c r="YU27" s="124"/>
      <c r="YV27" s="124"/>
      <c r="YW27" s="124"/>
      <c r="YX27" s="124"/>
      <c r="YY27" s="124"/>
      <c r="YZ27" s="124"/>
      <c r="ZA27" s="124"/>
      <c r="ZB27" s="124"/>
      <c r="ZC27" s="124"/>
      <c r="ZD27" s="124"/>
      <c r="ZE27" s="124"/>
      <c r="ZF27" s="124"/>
      <c r="ZG27" s="124"/>
      <c r="ZH27" s="124"/>
      <c r="ZI27" s="124"/>
      <c r="ZJ27" s="124"/>
      <c r="ZK27" s="124"/>
      <c r="ZL27" s="124"/>
      <c r="ZM27" s="124"/>
      <c r="ZN27" s="124"/>
      <c r="ZO27" s="124"/>
      <c r="ZP27" s="124"/>
      <c r="ZQ27" s="124"/>
      <c r="ZR27" s="124"/>
      <c r="ZS27" s="124"/>
      <c r="ZT27" s="124"/>
      <c r="ZU27" s="124"/>
      <c r="ZV27" s="124"/>
      <c r="ZW27" s="124"/>
      <c r="ZX27" s="124"/>
      <c r="ZY27" s="124"/>
      <c r="ZZ27" s="124"/>
      <c r="AAA27" s="124"/>
      <c r="AAB27" s="124"/>
      <c r="AAC27" s="124"/>
      <c r="AAD27" s="124"/>
      <c r="AAE27" s="124"/>
      <c r="AAF27" s="124"/>
      <c r="AAG27" s="124"/>
      <c r="AAH27" s="124"/>
      <c r="AAI27" s="124"/>
      <c r="AAJ27" s="124"/>
      <c r="AAK27" s="124"/>
      <c r="AAL27" s="124"/>
      <c r="AAM27" s="124"/>
      <c r="AAN27" s="124"/>
      <c r="AAO27" s="124"/>
      <c r="AAP27" s="124"/>
      <c r="AAQ27" s="124"/>
      <c r="AAR27" s="124"/>
      <c r="AAS27" s="124"/>
      <c r="AAT27" s="124"/>
      <c r="AAU27" s="124"/>
      <c r="AAV27" s="124"/>
      <c r="AAW27" s="124"/>
      <c r="AAX27" s="124"/>
      <c r="AAY27" s="124"/>
      <c r="AAZ27" s="124"/>
      <c r="ABA27" s="124"/>
      <c r="ABB27" s="124"/>
      <c r="ABC27" s="124"/>
      <c r="ABD27" s="124"/>
      <c r="ABE27" s="124"/>
      <c r="ABF27" s="124"/>
      <c r="ABG27" s="124"/>
      <c r="ABH27" s="124"/>
      <c r="ABI27" s="124"/>
      <c r="ABJ27" s="124"/>
      <c r="ABK27" s="124"/>
      <c r="ABL27" s="124"/>
      <c r="ABM27" s="124"/>
      <c r="ABN27" s="124"/>
      <c r="ABO27" s="124"/>
      <c r="ABP27" s="124"/>
      <c r="ABQ27" s="124"/>
      <c r="ABR27" s="124"/>
      <c r="ABS27" s="124"/>
      <c r="ABT27" s="124"/>
      <c r="ABU27" s="124"/>
      <c r="ABV27" s="124"/>
      <c r="ABW27" s="124"/>
      <c r="ABX27" s="124"/>
      <c r="ABY27" s="124"/>
      <c r="ABZ27" s="124"/>
      <c r="ACA27" s="124"/>
      <c r="ACB27" s="124"/>
      <c r="ACC27" s="124"/>
      <c r="ACD27" s="124"/>
      <c r="ACE27" s="124"/>
      <c r="ACF27" s="124"/>
      <c r="ACG27" s="124"/>
      <c r="ACH27" s="124"/>
      <c r="ACI27" s="124"/>
      <c r="ACJ27" s="124"/>
      <c r="ACK27" s="124"/>
      <c r="ACL27" s="124"/>
      <c r="ACM27" s="124"/>
      <c r="ACN27" s="124"/>
      <c r="ACO27" s="124"/>
      <c r="ACP27" s="124"/>
      <c r="ACQ27" s="124"/>
      <c r="ACR27" s="124"/>
      <c r="ACS27" s="124"/>
      <c r="ACT27" s="124"/>
      <c r="ACU27" s="124"/>
      <c r="ACV27" s="124"/>
      <c r="ACW27" s="124"/>
      <c r="ACX27" s="124"/>
      <c r="ACY27" s="124"/>
      <c r="ACZ27" s="124"/>
      <c r="ADA27" s="124"/>
      <c r="ADB27" s="124"/>
      <c r="ADC27" s="124"/>
      <c r="ADD27" s="124"/>
      <c r="ADE27" s="124"/>
      <c r="ADF27" s="124"/>
      <c r="ADG27" s="124"/>
      <c r="ADH27" s="124"/>
      <c r="ADI27" s="124"/>
      <c r="ADJ27" s="124"/>
      <c r="ADK27" s="124"/>
      <c r="ADL27" s="124"/>
      <c r="ADM27" s="124"/>
      <c r="ADN27" s="124"/>
      <c r="ADO27" s="124"/>
      <c r="ADP27" s="124"/>
      <c r="ADQ27" s="124"/>
      <c r="ADR27" s="124"/>
      <c r="ADS27" s="124"/>
      <c r="ADT27" s="124"/>
      <c r="ADU27" s="124"/>
      <c r="ADV27" s="124"/>
      <c r="ADW27" s="124"/>
      <c r="ADX27" s="124"/>
      <c r="ADY27" s="124"/>
      <c r="ADZ27" s="124"/>
      <c r="AEA27" s="124"/>
      <c r="AEB27" s="124"/>
      <c r="AEC27" s="124"/>
      <c r="AED27" s="124"/>
      <c r="AEE27" s="124"/>
      <c r="AEF27" s="124"/>
      <c r="AEG27" s="124"/>
      <c r="AEH27" s="124"/>
      <c r="AEI27" s="124"/>
      <c r="AEJ27" s="124"/>
      <c r="AEK27" s="124"/>
      <c r="AEL27" s="124"/>
      <c r="AEM27" s="124"/>
      <c r="AEN27" s="124"/>
      <c r="AEO27" s="124"/>
      <c r="AEP27" s="124"/>
      <c r="AEQ27" s="124"/>
      <c r="AER27" s="124"/>
      <c r="AES27" s="124"/>
      <c r="AET27" s="124"/>
      <c r="AEU27" s="124"/>
      <c r="AEV27" s="124"/>
      <c r="AEW27" s="124"/>
      <c r="AEX27" s="124"/>
      <c r="AEY27" s="124"/>
      <c r="AEZ27" s="124"/>
      <c r="AFA27" s="124"/>
      <c r="AFB27" s="124"/>
      <c r="AFC27" s="124"/>
      <c r="AFD27" s="124"/>
      <c r="AFE27" s="124"/>
      <c r="AFF27" s="124"/>
      <c r="AFG27" s="124"/>
      <c r="AFH27" s="124"/>
      <c r="AFI27" s="124"/>
      <c r="AFJ27" s="124"/>
      <c r="AFK27" s="124"/>
      <c r="AFL27" s="124"/>
      <c r="AFM27" s="124"/>
      <c r="AFN27" s="124"/>
      <c r="AFO27" s="124"/>
      <c r="AFP27" s="124"/>
      <c r="AFQ27" s="124"/>
      <c r="AFR27" s="124"/>
      <c r="AFS27" s="124"/>
      <c r="AFT27" s="124"/>
      <c r="AFU27" s="124"/>
      <c r="AFV27" s="124"/>
      <c r="AFW27" s="124"/>
      <c r="AFX27" s="124"/>
      <c r="AFY27" s="124"/>
      <c r="AFZ27" s="124"/>
      <c r="AGA27" s="124"/>
      <c r="AGB27" s="124"/>
      <c r="AGC27" s="124"/>
      <c r="AGD27" s="124"/>
      <c r="AGE27" s="124"/>
      <c r="AGF27" s="124"/>
      <c r="AGG27" s="124"/>
      <c r="AGH27" s="124"/>
      <c r="AGI27" s="124"/>
      <c r="AGJ27" s="124"/>
      <c r="AGK27" s="124"/>
      <c r="AGL27" s="124"/>
      <c r="AGM27" s="124"/>
      <c r="AGN27" s="124"/>
      <c r="AGO27" s="124"/>
      <c r="AGP27" s="124"/>
      <c r="AGQ27" s="124"/>
      <c r="AGR27" s="124"/>
      <c r="AGS27" s="124"/>
      <c r="AGT27" s="124"/>
      <c r="AGU27" s="124"/>
      <c r="AGV27" s="124"/>
      <c r="AGW27" s="124"/>
      <c r="AGX27" s="124"/>
      <c r="AGY27" s="124"/>
      <c r="AGZ27" s="124"/>
      <c r="AHA27" s="124"/>
      <c r="AHB27" s="124"/>
      <c r="AHC27" s="124"/>
      <c r="AHD27" s="124"/>
      <c r="AHE27" s="124"/>
      <c r="AHF27" s="124"/>
      <c r="AHG27" s="124"/>
      <c r="AHH27" s="124"/>
      <c r="AHI27" s="124"/>
      <c r="AHJ27" s="124"/>
      <c r="AHK27" s="124"/>
      <c r="AHL27" s="124"/>
      <c r="AHM27" s="124"/>
      <c r="AHN27" s="124"/>
      <c r="AHO27" s="124"/>
      <c r="AHP27" s="124"/>
      <c r="AHQ27" s="124"/>
      <c r="AHR27" s="124"/>
      <c r="AHS27" s="124"/>
      <c r="AHT27" s="124"/>
      <c r="AHU27" s="124"/>
      <c r="AHV27" s="124"/>
      <c r="AHW27" s="124"/>
      <c r="AHX27" s="124"/>
      <c r="AHY27" s="124"/>
      <c r="AHZ27" s="124"/>
      <c r="AIA27" s="124"/>
      <c r="AIB27" s="124"/>
      <c r="AIC27" s="124"/>
      <c r="AID27" s="124"/>
      <c r="AIE27" s="124"/>
      <c r="AIF27" s="124"/>
      <c r="AIG27" s="124"/>
      <c r="AIH27" s="124"/>
      <c r="AII27" s="124"/>
      <c r="AIJ27" s="124"/>
      <c r="AIK27" s="124"/>
      <c r="AIL27" s="124"/>
      <c r="AIM27" s="124"/>
      <c r="AIN27" s="124"/>
      <c r="AIO27" s="124"/>
      <c r="AIP27" s="124"/>
      <c r="AIQ27" s="124"/>
      <c r="AIR27" s="124"/>
      <c r="AIS27" s="124"/>
    </row>
    <row r="28" spans="1:929" ht="18" x14ac:dyDescent="0.2">
      <c r="A28" s="37"/>
      <c r="B28" s="283"/>
      <c r="C28" s="264" t="s">
        <v>376</v>
      </c>
      <c r="D28" s="265"/>
      <c r="E28" s="153"/>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c r="GI28" s="124"/>
      <c r="GJ28" s="124"/>
      <c r="GK28" s="124"/>
      <c r="GL28" s="124"/>
      <c r="GM28" s="124"/>
      <c r="GN28" s="124"/>
      <c r="GO28" s="124"/>
      <c r="GP28" s="124"/>
      <c r="GQ28" s="124"/>
      <c r="GR28" s="124"/>
      <c r="GS28" s="124"/>
      <c r="GT28" s="124"/>
      <c r="GU28" s="124"/>
      <c r="GV28" s="124"/>
      <c r="GW28" s="124"/>
      <c r="GX28" s="124"/>
      <c r="GY28" s="124"/>
      <c r="GZ28" s="124"/>
      <c r="HA28" s="124"/>
      <c r="HB28" s="124"/>
      <c r="HC28" s="124"/>
      <c r="HD28" s="124"/>
      <c r="HE28" s="124"/>
      <c r="HF28" s="124"/>
      <c r="HG28" s="124"/>
      <c r="HH28" s="124"/>
      <c r="HI28" s="124"/>
      <c r="HJ28" s="124"/>
      <c r="HK28" s="124"/>
      <c r="HL28" s="124"/>
      <c r="HM28" s="124"/>
      <c r="HN28" s="124"/>
      <c r="HO28" s="124"/>
      <c r="HP28" s="124"/>
      <c r="HQ28" s="124"/>
      <c r="HR28" s="124"/>
      <c r="HS28" s="124"/>
      <c r="HT28" s="124"/>
      <c r="HU28" s="124"/>
      <c r="HV28" s="124"/>
      <c r="HW28" s="124"/>
      <c r="HX28" s="124"/>
      <c r="HY28" s="124"/>
      <c r="HZ28" s="124"/>
      <c r="IA28" s="124"/>
      <c r="IB28" s="124"/>
      <c r="IC28" s="124"/>
      <c r="ID28" s="124"/>
      <c r="IE28" s="124"/>
      <c r="IF28" s="124"/>
      <c r="IG28" s="124"/>
      <c r="IH28" s="124"/>
      <c r="II28" s="124"/>
      <c r="IJ28" s="124"/>
      <c r="IK28" s="124"/>
      <c r="IL28" s="124"/>
      <c r="IM28" s="124"/>
      <c r="IN28" s="124"/>
      <c r="IO28" s="124"/>
      <c r="IP28" s="124"/>
      <c r="IQ28" s="124"/>
      <c r="IR28" s="124"/>
      <c r="IS28" s="124"/>
      <c r="IT28" s="124"/>
      <c r="IU28" s="124"/>
      <c r="IV28" s="124"/>
      <c r="IW28" s="124"/>
      <c r="IX28" s="124"/>
      <c r="IY28" s="124"/>
      <c r="IZ28" s="124"/>
      <c r="JA28" s="124"/>
      <c r="JB28" s="124"/>
      <c r="JC28" s="124"/>
      <c r="JD28" s="124"/>
      <c r="JE28" s="124"/>
      <c r="JF28" s="124"/>
      <c r="JG28" s="124"/>
      <c r="JH28" s="124"/>
      <c r="JI28" s="124"/>
      <c r="JJ28" s="124"/>
      <c r="JK28" s="124"/>
      <c r="JL28" s="124"/>
      <c r="JM28" s="124"/>
      <c r="JN28" s="124"/>
      <c r="JO28" s="124"/>
      <c r="JP28" s="124"/>
      <c r="JQ28" s="124"/>
      <c r="JR28" s="124"/>
      <c r="JS28" s="124"/>
      <c r="JT28" s="124"/>
      <c r="JU28" s="124"/>
      <c r="JV28" s="124"/>
      <c r="JW28" s="124"/>
      <c r="JX28" s="124"/>
      <c r="JY28" s="124"/>
      <c r="JZ28" s="124"/>
      <c r="KA28" s="124"/>
      <c r="KB28" s="124"/>
      <c r="KC28" s="124"/>
      <c r="KD28" s="124"/>
      <c r="KE28" s="124"/>
      <c r="KF28" s="124"/>
      <c r="KG28" s="124"/>
      <c r="KH28" s="124"/>
      <c r="KI28" s="124"/>
      <c r="KJ28" s="124"/>
      <c r="KK28" s="124"/>
      <c r="KL28" s="124"/>
      <c r="KM28" s="124"/>
      <c r="KN28" s="124"/>
      <c r="KO28" s="124"/>
      <c r="KP28" s="124"/>
      <c r="KQ28" s="124"/>
      <c r="KR28" s="124"/>
      <c r="KS28" s="124"/>
      <c r="KT28" s="124"/>
      <c r="KU28" s="124"/>
      <c r="KV28" s="124"/>
      <c r="KW28" s="124"/>
      <c r="KX28" s="124"/>
      <c r="KY28" s="124"/>
      <c r="KZ28" s="124"/>
      <c r="LA28" s="124"/>
      <c r="LB28" s="124"/>
      <c r="LC28" s="124"/>
      <c r="LD28" s="124"/>
      <c r="LE28" s="124"/>
      <c r="LF28" s="124"/>
      <c r="LG28" s="124"/>
      <c r="LH28" s="124"/>
      <c r="LI28" s="124"/>
      <c r="LJ28" s="124"/>
      <c r="LK28" s="124"/>
      <c r="LL28" s="124"/>
      <c r="LM28" s="124"/>
      <c r="LN28" s="124"/>
      <c r="LO28" s="124"/>
      <c r="LP28" s="124"/>
      <c r="LQ28" s="124"/>
      <c r="LR28" s="124"/>
      <c r="LS28" s="124"/>
      <c r="LT28" s="124"/>
      <c r="LU28" s="124"/>
      <c r="LV28" s="124"/>
      <c r="LW28" s="124"/>
      <c r="LX28" s="124"/>
      <c r="LY28" s="124"/>
      <c r="LZ28" s="124"/>
      <c r="MA28" s="124"/>
      <c r="MB28" s="124"/>
      <c r="MC28" s="124"/>
      <c r="MD28" s="124"/>
      <c r="ME28" s="124"/>
      <c r="MF28" s="124"/>
      <c r="MG28" s="124"/>
      <c r="MH28" s="124"/>
      <c r="MI28" s="124"/>
      <c r="MJ28" s="124"/>
      <c r="MK28" s="124"/>
      <c r="ML28" s="124"/>
      <c r="MM28" s="124"/>
      <c r="MN28" s="124"/>
      <c r="MO28" s="124"/>
      <c r="MP28" s="124"/>
      <c r="MQ28" s="124"/>
      <c r="MR28" s="124"/>
      <c r="MS28" s="124"/>
      <c r="MT28" s="124"/>
      <c r="MU28" s="124"/>
      <c r="MV28" s="124"/>
      <c r="MW28" s="124"/>
      <c r="MX28" s="124"/>
      <c r="MY28" s="124"/>
      <c r="MZ28" s="124"/>
      <c r="NA28" s="124"/>
      <c r="NB28" s="124"/>
      <c r="NC28" s="124"/>
      <c r="ND28" s="124"/>
      <c r="NE28" s="124"/>
      <c r="NF28" s="124"/>
      <c r="NG28" s="124"/>
      <c r="NH28" s="124"/>
      <c r="NI28" s="124"/>
      <c r="NJ28" s="124"/>
      <c r="NK28" s="124"/>
      <c r="NL28" s="124"/>
      <c r="NM28" s="124"/>
      <c r="NN28" s="124"/>
      <c r="NO28" s="124"/>
      <c r="NP28" s="124"/>
      <c r="NQ28" s="124"/>
      <c r="NR28" s="124"/>
      <c r="NS28" s="124"/>
      <c r="NT28" s="124"/>
      <c r="NU28" s="124"/>
      <c r="NV28" s="124"/>
      <c r="NW28" s="124"/>
      <c r="NX28" s="124"/>
      <c r="NY28" s="124"/>
      <c r="NZ28" s="124"/>
      <c r="OA28" s="124"/>
      <c r="OB28" s="124"/>
      <c r="OC28" s="124"/>
      <c r="OD28" s="124"/>
      <c r="OE28" s="124"/>
      <c r="OF28" s="124"/>
      <c r="OG28" s="124"/>
      <c r="OH28" s="124"/>
      <c r="OI28" s="124"/>
      <c r="OJ28" s="124"/>
      <c r="OK28" s="124"/>
      <c r="OL28" s="124"/>
      <c r="OM28" s="124"/>
      <c r="ON28" s="124"/>
      <c r="OO28" s="124"/>
      <c r="OP28" s="124"/>
      <c r="OQ28" s="124"/>
      <c r="OR28" s="124"/>
      <c r="OS28" s="124"/>
      <c r="OT28" s="124"/>
      <c r="OU28" s="124"/>
      <c r="OV28" s="124"/>
      <c r="OW28" s="124"/>
      <c r="OX28" s="124"/>
      <c r="OY28" s="124"/>
      <c r="OZ28" s="124"/>
      <c r="PA28" s="124"/>
      <c r="PB28" s="124"/>
      <c r="PC28" s="124"/>
      <c r="PD28" s="124"/>
      <c r="PE28" s="124"/>
      <c r="PF28" s="124"/>
      <c r="PG28" s="124"/>
      <c r="PH28" s="124"/>
      <c r="PI28" s="124"/>
      <c r="PJ28" s="124"/>
      <c r="PK28" s="124"/>
      <c r="PL28" s="124"/>
      <c r="PM28" s="124"/>
      <c r="PN28" s="124"/>
      <c r="PO28" s="124"/>
      <c r="PP28" s="124"/>
      <c r="PQ28" s="124"/>
      <c r="PR28" s="124"/>
      <c r="PS28" s="124"/>
      <c r="PT28" s="124"/>
      <c r="PU28" s="124"/>
      <c r="PV28" s="124"/>
      <c r="PW28" s="124"/>
      <c r="PX28" s="124"/>
      <c r="PY28" s="124"/>
      <c r="PZ28" s="124"/>
      <c r="QA28" s="124"/>
      <c r="QB28" s="124"/>
      <c r="QC28" s="124"/>
      <c r="QD28" s="124"/>
      <c r="QE28" s="124"/>
      <c r="QF28" s="124"/>
      <c r="QG28" s="124"/>
      <c r="QH28" s="124"/>
      <c r="QI28" s="124"/>
      <c r="QJ28" s="124"/>
      <c r="QK28" s="124"/>
      <c r="QL28" s="124"/>
      <c r="QM28" s="124"/>
      <c r="QN28" s="124"/>
      <c r="QO28" s="124"/>
      <c r="QP28" s="124"/>
      <c r="QQ28" s="124"/>
      <c r="QR28" s="124"/>
      <c r="QS28" s="124"/>
      <c r="QT28" s="124"/>
      <c r="QU28" s="124"/>
      <c r="QV28" s="124"/>
      <c r="QW28" s="124"/>
      <c r="QX28" s="124"/>
      <c r="QY28" s="124"/>
      <c r="QZ28" s="124"/>
      <c r="RA28" s="124"/>
      <c r="RB28" s="124"/>
      <c r="RC28" s="124"/>
      <c r="RD28" s="124"/>
      <c r="RE28" s="124"/>
      <c r="RF28" s="124"/>
      <c r="RG28" s="124"/>
      <c r="RH28" s="124"/>
      <c r="RI28" s="124"/>
      <c r="RJ28" s="124"/>
      <c r="RK28" s="124"/>
      <c r="RL28" s="124"/>
      <c r="RM28" s="124"/>
      <c r="RN28" s="124"/>
      <c r="RO28" s="124"/>
      <c r="RP28" s="124"/>
      <c r="RQ28" s="124"/>
      <c r="RR28" s="124"/>
      <c r="RS28" s="124"/>
      <c r="RT28" s="124"/>
      <c r="RU28" s="124"/>
      <c r="RV28" s="124"/>
      <c r="RW28" s="124"/>
      <c r="RX28" s="124"/>
      <c r="RY28" s="124"/>
      <c r="RZ28" s="124"/>
      <c r="SA28" s="124"/>
      <c r="SB28" s="124"/>
      <c r="SC28" s="124"/>
      <c r="SD28" s="124"/>
      <c r="SE28" s="124"/>
      <c r="SF28" s="124"/>
      <c r="SG28" s="124"/>
      <c r="SH28" s="124"/>
      <c r="SI28" s="124"/>
      <c r="SJ28" s="124"/>
      <c r="SK28" s="124"/>
      <c r="SL28" s="124"/>
      <c r="SM28" s="124"/>
      <c r="SN28" s="124"/>
      <c r="SO28" s="124"/>
      <c r="SP28" s="124"/>
      <c r="SQ28" s="124"/>
      <c r="SR28" s="124"/>
      <c r="SS28" s="124"/>
      <c r="ST28" s="124"/>
      <c r="SU28" s="124"/>
      <c r="SV28" s="124"/>
      <c r="SW28" s="124"/>
      <c r="SX28" s="124"/>
      <c r="SY28" s="124"/>
      <c r="SZ28" s="124"/>
      <c r="TA28" s="124"/>
      <c r="TB28" s="124"/>
      <c r="TC28" s="124"/>
      <c r="TD28" s="124"/>
      <c r="TE28" s="124"/>
      <c r="TF28" s="124"/>
      <c r="TG28" s="124"/>
      <c r="TH28" s="124"/>
      <c r="TI28" s="124"/>
      <c r="TJ28" s="124"/>
      <c r="TK28" s="124"/>
      <c r="TL28" s="124"/>
      <c r="TM28" s="124"/>
      <c r="TN28" s="124"/>
      <c r="TO28" s="124"/>
      <c r="TP28" s="124"/>
      <c r="TQ28" s="124"/>
      <c r="TR28" s="124"/>
      <c r="TS28" s="124"/>
      <c r="TT28" s="124"/>
      <c r="TU28" s="124"/>
      <c r="TV28" s="124"/>
      <c r="TW28" s="124"/>
      <c r="TX28" s="124"/>
      <c r="TY28" s="124"/>
      <c r="TZ28" s="124"/>
      <c r="UA28" s="124"/>
      <c r="UB28" s="124"/>
      <c r="UC28" s="124"/>
      <c r="UD28" s="124"/>
      <c r="UE28" s="124"/>
      <c r="UF28" s="124"/>
      <c r="UG28" s="124"/>
      <c r="UH28" s="124"/>
      <c r="UI28" s="124"/>
      <c r="UJ28" s="124"/>
      <c r="UK28" s="124"/>
      <c r="UL28" s="124"/>
      <c r="UM28" s="124"/>
      <c r="UN28" s="124"/>
      <c r="UO28" s="124"/>
      <c r="UP28" s="124"/>
      <c r="UQ28" s="124"/>
      <c r="UR28" s="124"/>
      <c r="US28" s="124"/>
      <c r="UT28" s="124"/>
      <c r="UU28" s="124"/>
      <c r="UV28" s="124"/>
      <c r="UW28" s="124"/>
      <c r="UX28" s="124"/>
      <c r="UY28" s="124"/>
      <c r="UZ28" s="124"/>
      <c r="VA28" s="124"/>
      <c r="VB28" s="124"/>
      <c r="VC28" s="124"/>
      <c r="VD28" s="124"/>
      <c r="VE28" s="124"/>
      <c r="VF28" s="124"/>
      <c r="VG28" s="124"/>
      <c r="VH28" s="124"/>
      <c r="VI28" s="124"/>
      <c r="VJ28" s="124"/>
      <c r="VK28" s="124"/>
      <c r="VL28" s="124"/>
      <c r="VM28" s="124"/>
      <c r="VN28" s="124"/>
      <c r="VO28" s="124"/>
      <c r="VP28" s="124"/>
      <c r="VQ28" s="124"/>
      <c r="VR28" s="124"/>
      <c r="VS28" s="124"/>
      <c r="VT28" s="124"/>
      <c r="VU28" s="124"/>
      <c r="VV28" s="124"/>
      <c r="VW28" s="124"/>
      <c r="VX28" s="124"/>
      <c r="VY28" s="124"/>
      <c r="VZ28" s="124"/>
      <c r="WA28" s="124"/>
      <c r="WB28" s="124"/>
      <c r="WC28" s="124"/>
      <c r="WD28" s="124"/>
      <c r="WE28" s="124"/>
      <c r="WF28" s="124"/>
      <c r="WG28" s="124"/>
      <c r="WH28" s="124"/>
      <c r="WI28" s="124"/>
      <c r="WJ28" s="124"/>
      <c r="WK28" s="124"/>
      <c r="WL28" s="124"/>
      <c r="WM28" s="124"/>
      <c r="WN28" s="124"/>
      <c r="WO28" s="124"/>
      <c r="WP28" s="124"/>
      <c r="WQ28" s="124"/>
      <c r="WR28" s="124"/>
      <c r="WS28" s="124"/>
      <c r="WT28" s="124"/>
      <c r="WU28" s="124"/>
      <c r="WV28" s="124"/>
      <c r="WW28" s="124"/>
      <c r="WX28" s="124"/>
      <c r="WY28" s="124"/>
      <c r="WZ28" s="124"/>
      <c r="XA28" s="124"/>
      <c r="XB28" s="124"/>
      <c r="XC28" s="124"/>
      <c r="XD28" s="124"/>
      <c r="XE28" s="124"/>
      <c r="XF28" s="124"/>
      <c r="XG28" s="124"/>
      <c r="XH28" s="124"/>
      <c r="XI28" s="124"/>
      <c r="XJ28" s="124"/>
      <c r="XK28" s="124"/>
      <c r="XL28" s="124"/>
      <c r="XM28" s="124"/>
      <c r="XN28" s="124"/>
      <c r="XO28" s="124"/>
      <c r="XP28" s="124"/>
      <c r="XQ28" s="124"/>
      <c r="XR28" s="124"/>
      <c r="XS28" s="124"/>
      <c r="XT28" s="124"/>
      <c r="XU28" s="124"/>
      <c r="XV28" s="124"/>
      <c r="XW28" s="124"/>
      <c r="XX28" s="124"/>
      <c r="XY28" s="124"/>
      <c r="XZ28" s="124"/>
      <c r="YA28" s="124"/>
      <c r="YB28" s="124"/>
      <c r="YC28" s="124"/>
      <c r="YD28" s="124"/>
      <c r="YE28" s="124"/>
      <c r="YF28" s="124"/>
      <c r="YG28" s="124"/>
      <c r="YH28" s="124"/>
      <c r="YI28" s="124"/>
      <c r="YJ28" s="124"/>
      <c r="YK28" s="124"/>
      <c r="YL28" s="124"/>
      <c r="YM28" s="124"/>
      <c r="YN28" s="124"/>
      <c r="YO28" s="124"/>
      <c r="YP28" s="124"/>
      <c r="YQ28" s="124"/>
      <c r="YR28" s="124"/>
      <c r="YS28" s="124"/>
      <c r="YT28" s="124"/>
      <c r="YU28" s="124"/>
      <c r="YV28" s="124"/>
      <c r="YW28" s="124"/>
      <c r="YX28" s="124"/>
      <c r="YY28" s="124"/>
      <c r="YZ28" s="124"/>
      <c r="ZA28" s="124"/>
      <c r="ZB28" s="124"/>
      <c r="ZC28" s="124"/>
      <c r="ZD28" s="124"/>
      <c r="ZE28" s="124"/>
      <c r="ZF28" s="124"/>
      <c r="ZG28" s="124"/>
      <c r="ZH28" s="124"/>
      <c r="ZI28" s="124"/>
      <c r="ZJ28" s="124"/>
      <c r="ZK28" s="124"/>
      <c r="ZL28" s="124"/>
      <c r="ZM28" s="124"/>
      <c r="ZN28" s="124"/>
      <c r="ZO28" s="124"/>
      <c r="ZP28" s="124"/>
      <c r="ZQ28" s="124"/>
      <c r="ZR28" s="124"/>
      <c r="ZS28" s="124"/>
      <c r="ZT28" s="124"/>
      <c r="ZU28" s="124"/>
      <c r="ZV28" s="124"/>
      <c r="ZW28" s="124"/>
      <c r="ZX28" s="124"/>
      <c r="ZY28" s="124"/>
      <c r="ZZ28" s="124"/>
      <c r="AAA28" s="124"/>
      <c r="AAB28" s="124"/>
      <c r="AAC28" s="124"/>
      <c r="AAD28" s="124"/>
      <c r="AAE28" s="124"/>
      <c r="AAF28" s="124"/>
      <c r="AAG28" s="124"/>
      <c r="AAH28" s="124"/>
      <c r="AAI28" s="124"/>
      <c r="AAJ28" s="124"/>
      <c r="AAK28" s="124"/>
      <c r="AAL28" s="124"/>
      <c r="AAM28" s="124"/>
      <c r="AAN28" s="124"/>
      <c r="AAO28" s="124"/>
      <c r="AAP28" s="124"/>
      <c r="AAQ28" s="124"/>
      <c r="AAR28" s="124"/>
      <c r="AAS28" s="124"/>
      <c r="AAT28" s="124"/>
      <c r="AAU28" s="124"/>
      <c r="AAV28" s="124"/>
      <c r="AAW28" s="124"/>
      <c r="AAX28" s="124"/>
      <c r="AAY28" s="124"/>
      <c r="AAZ28" s="124"/>
      <c r="ABA28" s="124"/>
      <c r="ABB28" s="124"/>
      <c r="ABC28" s="124"/>
      <c r="ABD28" s="124"/>
      <c r="ABE28" s="124"/>
      <c r="ABF28" s="124"/>
      <c r="ABG28" s="124"/>
      <c r="ABH28" s="124"/>
      <c r="ABI28" s="124"/>
      <c r="ABJ28" s="124"/>
      <c r="ABK28" s="124"/>
      <c r="ABL28" s="124"/>
      <c r="ABM28" s="124"/>
      <c r="ABN28" s="124"/>
      <c r="ABO28" s="124"/>
      <c r="ABP28" s="124"/>
      <c r="ABQ28" s="124"/>
      <c r="ABR28" s="124"/>
      <c r="ABS28" s="124"/>
      <c r="ABT28" s="124"/>
      <c r="ABU28" s="124"/>
      <c r="ABV28" s="124"/>
      <c r="ABW28" s="124"/>
      <c r="ABX28" s="124"/>
      <c r="ABY28" s="124"/>
      <c r="ABZ28" s="124"/>
      <c r="ACA28" s="124"/>
      <c r="ACB28" s="124"/>
      <c r="ACC28" s="124"/>
      <c r="ACD28" s="124"/>
      <c r="ACE28" s="124"/>
      <c r="ACF28" s="124"/>
      <c r="ACG28" s="124"/>
      <c r="ACH28" s="124"/>
      <c r="ACI28" s="124"/>
      <c r="ACJ28" s="124"/>
      <c r="ACK28" s="124"/>
      <c r="ACL28" s="124"/>
      <c r="ACM28" s="124"/>
      <c r="ACN28" s="124"/>
      <c r="ACO28" s="124"/>
      <c r="ACP28" s="124"/>
      <c r="ACQ28" s="124"/>
      <c r="ACR28" s="124"/>
      <c r="ACS28" s="124"/>
      <c r="ACT28" s="124"/>
      <c r="ACU28" s="124"/>
      <c r="ACV28" s="124"/>
      <c r="ACW28" s="124"/>
      <c r="ACX28" s="124"/>
      <c r="ACY28" s="124"/>
      <c r="ACZ28" s="124"/>
      <c r="ADA28" s="124"/>
      <c r="ADB28" s="124"/>
      <c r="ADC28" s="124"/>
      <c r="ADD28" s="124"/>
      <c r="ADE28" s="124"/>
      <c r="ADF28" s="124"/>
      <c r="ADG28" s="124"/>
      <c r="ADH28" s="124"/>
      <c r="ADI28" s="124"/>
      <c r="ADJ28" s="124"/>
      <c r="ADK28" s="124"/>
      <c r="ADL28" s="124"/>
      <c r="ADM28" s="124"/>
      <c r="ADN28" s="124"/>
      <c r="ADO28" s="124"/>
      <c r="ADP28" s="124"/>
      <c r="ADQ28" s="124"/>
      <c r="ADR28" s="124"/>
      <c r="ADS28" s="124"/>
      <c r="ADT28" s="124"/>
      <c r="ADU28" s="124"/>
      <c r="ADV28" s="124"/>
      <c r="ADW28" s="124"/>
      <c r="ADX28" s="124"/>
      <c r="ADY28" s="124"/>
      <c r="ADZ28" s="124"/>
      <c r="AEA28" s="124"/>
      <c r="AEB28" s="124"/>
      <c r="AEC28" s="124"/>
      <c r="AED28" s="124"/>
      <c r="AEE28" s="124"/>
      <c r="AEF28" s="124"/>
      <c r="AEG28" s="124"/>
      <c r="AEH28" s="124"/>
      <c r="AEI28" s="124"/>
      <c r="AEJ28" s="124"/>
      <c r="AEK28" s="124"/>
      <c r="AEL28" s="124"/>
      <c r="AEM28" s="124"/>
      <c r="AEN28" s="124"/>
      <c r="AEO28" s="124"/>
      <c r="AEP28" s="124"/>
      <c r="AEQ28" s="124"/>
      <c r="AER28" s="124"/>
      <c r="AES28" s="124"/>
      <c r="AET28" s="124"/>
      <c r="AEU28" s="124"/>
      <c r="AEV28" s="124"/>
      <c r="AEW28" s="124"/>
      <c r="AEX28" s="124"/>
      <c r="AEY28" s="124"/>
      <c r="AEZ28" s="124"/>
      <c r="AFA28" s="124"/>
      <c r="AFB28" s="124"/>
      <c r="AFC28" s="124"/>
      <c r="AFD28" s="124"/>
      <c r="AFE28" s="124"/>
      <c r="AFF28" s="124"/>
      <c r="AFG28" s="124"/>
      <c r="AFH28" s="124"/>
      <c r="AFI28" s="124"/>
      <c r="AFJ28" s="124"/>
      <c r="AFK28" s="124"/>
      <c r="AFL28" s="124"/>
      <c r="AFM28" s="124"/>
      <c r="AFN28" s="124"/>
      <c r="AFO28" s="124"/>
      <c r="AFP28" s="124"/>
      <c r="AFQ28" s="124"/>
      <c r="AFR28" s="124"/>
      <c r="AFS28" s="124"/>
      <c r="AFT28" s="124"/>
      <c r="AFU28" s="124"/>
      <c r="AFV28" s="124"/>
      <c r="AFW28" s="124"/>
      <c r="AFX28" s="124"/>
      <c r="AFY28" s="124"/>
      <c r="AFZ28" s="124"/>
      <c r="AGA28" s="124"/>
      <c r="AGB28" s="124"/>
      <c r="AGC28" s="124"/>
      <c r="AGD28" s="124"/>
      <c r="AGE28" s="124"/>
      <c r="AGF28" s="124"/>
      <c r="AGG28" s="124"/>
      <c r="AGH28" s="124"/>
      <c r="AGI28" s="124"/>
      <c r="AGJ28" s="124"/>
      <c r="AGK28" s="124"/>
      <c r="AGL28" s="124"/>
      <c r="AGM28" s="124"/>
      <c r="AGN28" s="124"/>
      <c r="AGO28" s="124"/>
      <c r="AGP28" s="124"/>
      <c r="AGQ28" s="124"/>
      <c r="AGR28" s="124"/>
      <c r="AGS28" s="124"/>
      <c r="AGT28" s="124"/>
      <c r="AGU28" s="124"/>
      <c r="AGV28" s="124"/>
      <c r="AGW28" s="124"/>
      <c r="AGX28" s="124"/>
      <c r="AGY28" s="124"/>
      <c r="AGZ28" s="124"/>
      <c r="AHA28" s="124"/>
      <c r="AHB28" s="124"/>
      <c r="AHC28" s="124"/>
      <c r="AHD28" s="124"/>
      <c r="AHE28" s="124"/>
      <c r="AHF28" s="124"/>
      <c r="AHG28" s="124"/>
      <c r="AHH28" s="124"/>
      <c r="AHI28" s="124"/>
      <c r="AHJ28" s="124"/>
      <c r="AHK28" s="124"/>
      <c r="AHL28" s="124"/>
      <c r="AHM28" s="124"/>
      <c r="AHN28" s="124"/>
      <c r="AHO28" s="124"/>
      <c r="AHP28" s="124"/>
      <c r="AHQ28" s="124"/>
      <c r="AHR28" s="124"/>
      <c r="AHS28" s="124"/>
      <c r="AHT28" s="124"/>
      <c r="AHU28" s="124"/>
      <c r="AHV28" s="124"/>
      <c r="AHW28" s="124"/>
      <c r="AHX28" s="124"/>
      <c r="AHY28" s="124"/>
      <c r="AHZ28" s="124"/>
      <c r="AIA28" s="124"/>
      <c r="AIB28" s="124"/>
      <c r="AIC28" s="124"/>
      <c r="AID28" s="124"/>
      <c r="AIE28" s="124"/>
      <c r="AIF28" s="124"/>
      <c r="AIG28" s="124"/>
      <c r="AIH28" s="124"/>
      <c r="AII28" s="124"/>
      <c r="AIJ28" s="124"/>
      <c r="AIK28" s="124"/>
      <c r="AIL28" s="124"/>
      <c r="AIM28" s="124"/>
      <c r="AIN28" s="124"/>
      <c r="AIO28" s="124"/>
      <c r="AIP28" s="124"/>
      <c r="AIQ28" s="124"/>
      <c r="AIR28" s="124"/>
      <c r="AIS28" s="124"/>
    </row>
    <row r="29" spans="1:929" ht="18" x14ac:dyDescent="0.4">
      <c r="A29" s="37"/>
      <c r="B29" s="90"/>
      <c r="C29" s="90"/>
      <c r="D29" s="90"/>
      <c r="E29" s="158"/>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4"/>
      <c r="IP29" s="124"/>
      <c r="IQ29" s="124"/>
      <c r="IR29" s="124"/>
      <c r="IS29" s="124"/>
      <c r="IT29" s="124"/>
      <c r="IU29" s="124"/>
      <c r="IV29" s="124"/>
      <c r="IW29" s="124"/>
      <c r="IX29" s="124"/>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4"/>
      <c r="NJ29" s="124"/>
      <c r="NK29" s="124"/>
      <c r="NL29" s="124"/>
      <c r="NM29" s="124"/>
      <c r="NN29" s="124"/>
      <c r="NO29" s="124"/>
      <c r="NP29" s="124"/>
      <c r="NQ29" s="124"/>
      <c r="NR29" s="124"/>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4"/>
      <c r="SD29" s="124"/>
      <c r="SE29" s="124"/>
      <c r="SF29" s="124"/>
      <c r="SG29" s="124"/>
      <c r="SH29" s="124"/>
      <c r="SI29" s="124"/>
      <c r="SJ29" s="124"/>
      <c r="SK29" s="124"/>
      <c r="SL29" s="124"/>
      <c r="SM29" s="124"/>
      <c r="SN29" s="124"/>
      <c r="SO29" s="124"/>
      <c r="SP29" s="124"/>
      <c r="SQ29" s="124"/>
      <c r="SR29" s="124"/>
      <c r="SS29" s="124"/>
      <c r="ST29" s="124"/>
      <c r="SU29" s="124"/>
      <c r="SV29" s="124"/>
      <c r="SW29" s="124"/>
      <c r="SX29" s="124"/>
      <c r="SY29" s="124"/>
      <c r="SZ29" s="124"/>
      <c r="TA29" s="124"/>
      <c r="TB29" s="124"/>
      <c r="TC29" s="124"/>
      <c r="TD29" s="124"/>
      <c r="TE29" s="124"/>
      <c r="TF29" s="124"/>
      <c r="TG29" s="124"/>
      <c r="TH29" s="124"/>
      <c r="TI29" s="124"/>
      <c r="TJ29" s="124"/>
      <c r="TK29" s="124"/>
      <c r="TL29" s="124"/>
      <c r="TM29" s="124"/>
      <c r="TN29" s="124"/>
      <c r="TO29" s="124"/>
      <c r="TP29" s="124"/>
      <c r="TQ29" s="124"/>
      <c r="TR29" s="124"/>
      <c r="TS29" s="124"/>
      <c r="TT29" s="124"/>
      <c r="TU29" s="124"/>
      <c r="TV29" s="124"/>
      <c r="TW29" s="124"/>
      <c r="TX29" s="124"/>
      <c r="TY29" s="124"/>
      <c r="TZ29" s="124"/>
      <c r="UA29" s="124"/>
      <c r="UB29" s="124"/>
      <c r="UC29" s="124"/>
      <c r="UD29" s="124"/>
      <c r="UE29" s="124"/>
      <c r="UF29" s="124"/>
      <c r="UG29" s="124"/>
      <c r="UH29" s="124"/>
      <c r="UI29" s="124"/>
      <c r="UJ29" s="124"/>
      <c r="UK29" s="124"/>
      <c r="UL29" s="124"/>
      <c r="UM29" s="124"/>
      <c r="UN29" s="124"/>
      <c r="UO29" s="124"/>
      <c r="UP29" s="124"/>
      <c r="UQ29" s="124"/>
      <c r="UR29" s="124"/>
      <c r="US29" s="124"/>
      <c r="UT29" s="124"/>
      <c r="UU29" s="124"/>
      <c r="UV29" s="124"/>
      <c r="UW29" s="124"/>
      <c r="UX29" s="124"/>
      <c r="UY29" s="124"/>
      <c r="UZ29" s="124"/>
      <c r="VA29" s="124"/>
      <c r="VB29" s="124"/>
      <c r="VC29" s="124"/>
      <c r="VD29" s="124"/>
      <c r="VE29" s="124"/>
      <c r="VF29" s="124"/>
      <c r="VG29" s="124"/>
      <c r="VH29" s="124"/>
      <c r="VI29" s="124"/>
      <c r="VJ29" s="124"/>
      <c r="VK29" s="124"/>
      <c r="VL29" s="124"/>
      <c r="VM29" s="124"/>
      <c r="VN29" s="124"/>
      <c r="VO29" s="124"/>
      <c r="VP29" s="124"/>
      <c r="VQ29" s="124"/>
      <c r="VR29" s="124"/>
      <c r="VS29" s="124"/>
      <c r="VT29" s="124"/>
      <c r="VU29" s="124"/>
      <c r="VV29" s="124"/>
      <c r="VW29" s="124"/>
      <c r="VX29" s="124"/>
      <c r="VY29" s="124"/>
      <c r="VZ29" s="124"/>
      <c r="WA29" s="124"/>
      <c r="WB29" s="124"/>
      <c r="WC29" s="124"/>
      <c r="WD29" s="124"/>
      <c r="WE29" s="124"/>
      <c r="WF29" s="124"/>
      <c r="WG29" s="124"/>
      <c r="WH29" s="124"/>
      <c r="WI29" s="124"/>
      <c r="WJ29" s="124"/>
      <c r="WK29" s="124"/>
      <c r="WL29" s="124"/>
      <c r="WM29" s="124"/>
      <c r="WN29" s="124"/>
      <c r="WO29" s="124"/>
      <c r="WP29" s="124"/>
      <c r="WQ29" s="124"/>
      <c r="WR29" s="124"/>
      <c r="WS29" s="124"/>
      <c r="WT29" s="124"/>
      <c r="WU29" s="124"/>
      <c r="WV29" s="124"/>
      <c r="WW29" s="124"/>
      <c r="WX29" s="124"/>
      <c r="WY29" s="124"/>
      <c r="WZ29" s="124"/>
      <c r="XA29" s="124"/>
      <c r="XB29" s="124"/>
      <c r="XC29" s="124"/>
      <c r="XD29" s="124"/>
      <c r="XE29" s="124"/>
      <c r="XF29" s="124"/>
      <c r="XG29" s="124"/>
      <c r="XH29" s="124"/>
      <c r="XI29" s="124"/>
      <c r="XJ29" s="124"/>
      <c r="XK29" s="124"/>
      <c r="XL29" s="124"/>
      <c r="XM29" s="124"/>
      <c r="XN29" s="124"/>
      <c r="XO29" s="124"/>
      <c r="XP29" s="124"/>
      <c r="XQ29" s="124"/>
      <c r="XR29" s="124"/>
      <c r="XS29" s="124"/>
      <c r="XT29" s="124"/>
      <c r="XU29" s="124"/>
      <c r="XV29" s="124"/>
      <c r="XW29" s="124"/>
      <c r="XX29" s="124"/>
      <c r="XY29" s="124"/>
      <c r="XZ29" s="124"/>
      <c r="YA29" s="124"/>
      <c r="YB29" s="124"/>
      <c r="YC29" s="124"/>
      <c r="YD29" s="124"/>
      <c r="YE29" s="124"/>
      <c r="YF29" s="124"/>
      <c r="YG29" s="124"/>
      <c r="YH29" s="124"/>
      <c r="YI29" s="124"/>
      <c r="YJ29" s="124"/>
      <c r="YK29" s="124"/>
      <c r="YL29" s="124"/>
      <c r="YM29" s="124"/>
      <c r="YN29" s="124"/>
      <c r="YO29" s="124"/>
      <c r="YP29" s="124"/>
      <c r="YQ29" s="124"/>
      <c r="YR29" s="124"/>
      <c r="YS29" s="124"/>
      <c r="YT29" s="124"/>
      <c r="YU29" s="124"/>
      <c r="YV29" s="124"/>
      <c r="YW29" s="124"/>
      <c r="YX29" s="124"/>
      <c r="YY29" s="124"/>
      <c r="YZ29" s="124"/>
      <c r="ZA29" s="124"/>
      <c r="ZB29" s="124"/>
      <c r="ZC29" s="124"/>
      <c r="ZD29" s="124"/>
      <c r="ZE29" s="124"/>
      <c r="ZF29" s="124"/>
      <c r="ZG29" s="124"/>
      <c r="ZH29" s="124"/>
      <c r="ZI29" s="124"/>
      <c r="ZJ29" s="124"/>
      <c r="ZK29" s="124"/>
      <c r="ZL29" s="124"/>
      <c r="ZM29" s="124"/>
      <c r="ZN29" s="124"/>
      <c r="ZO29" s="124"/>
      <c r="ZP29" s="124"/>
      <c r="ZQ29" s="124"/>
      <c r="ZR29" s="124"/>
      <c r="ZS29" s="124"/>
      <c r="ZT29" s="124"/>
      <c r="ZU29" s="124"/>
      <c r="ZV29" s="124"/>
      <c r="ZW29" s="124"/>
      <c r="ZX29" s="124"/>
      <c r="ZY29" s="124"/>
      <c r="ZZ29" s="124"/>
      <c r="AAA29" s="124"/>
      <c r="AAB29" s="124"/>
      <c r="AAC29" s="124"/>
      <c r="AAD29" s="124"/>
      <c r="AAE29" s="124"/>
      <c r="AAF29" s="124"/>
      <c r="AAG29" s="124"/>
      <c r="AAH29" s="124"/>
      <c r="AAI29" s="124"/>
      <c r="AAJ29" s="124"/>
      <c r="AAK29" s="124"/>
      <c r="AAL29" s="124"/>
      <c r="AAM29" s="124"/>
      <c r="AAN29" s="124"/>
      <c r="AAO29" s="124"/>
      <c r="AAP29" s="124"/>
      <c r="AAQ29" s="124"/>
      <c r="AAR29" s="124"/>
      <c r="AAS29" s="124"/>
      <c r="AAT29" s="124"/>
      <c r="AAU29" s="124"/>
      <c r="AAV29" s="124"/>
      <c r="AAW29" s="124"/>
      <c r="AAX29" s="124"/>
      <c r="AAY29" s="124"/>
      <c r="AAZ29" s="124"/>
      <c r="ABA29" s="124"/>
      <c r="ABB29" s="124"/>
      <c r="ABC29" s="124"/>
      <c r="ABD29" s="124"/>
      <c r="ABE29" s="124"/>
      <c r="ABF29" s="124"/>
      <c r="ABG29" s="124"/>
      <c r="ABH29" s="124"/>
      <c r="ABI29" s="124"/>
      <c r="ABJ29" s="124"/>
      <c r="ABK29" s="124"/>
      <c r="ABL29" s="124"/>
      <c r="ABM29" s="124"/>
      <c r="ABN29" s="124"/>
      <c r="ABO29" s="124"/>
      <c r="ABP29" s="124"/>
      <c r="ABQ29" s="124"/>
      <c r="ABR29" s="124"/>
      <c r="ABS29" s="124"/>
      <c r="ABT29" s="124"/>
      <c r="ABU29" s="124"/>
      <c r="ABV29" s="124"/>
      <c r="ABW29" s="124"/>
      <c r="ABX29" s="124"/>
      <c r="ABY29" s="124"/>
      <c r="ABZ29" s="124"/>
      <c r="ACA29" s="124"/>
      <c r="ACB29" s="124"/>
      <c r="ACC29" s="124"/>
      <c r="ACD29" s="124"/>
      <c r="ACE29" s="124"/>
      <c r="ACF29" s="124"/>
      <c r="ACG29" s="124"/>
      <c r="ACH29" s="124"/>
      <c r="ACI29" s="124"/>
      <c r="ACJ29" s="124"/>
      <c r="ACK29" s="124"/>
      <c r="ACL29" s="124"/>
      <c r="ACM29" s="124"/>
      <c r="ACN29" s="124"/>
      <c r="ACO29" s="124"/>
      <c r="ACP29" s="124"/>
      <c r="ACQ29" s="124"/>
      <c r="ACR29" s="124"/>
      <c r="ACS29" s="124"/>
      <c r="ACT29" s="124"/>
      <c r="ACU29" s="124"/>
      <c r="ACV29" s="124"/>
      <c r="ACW29" s="124"/>
      <c r="ACX29" s="124"/>
      <c r="ACY29" s="124"/>
      <c r="ACZ29" s="124"/>
      <c r="ADA29" s="124"/>
      <c r="ADB29" s="124"/>
      <c r="ADC29" s="124"/>
      <c r="ADD29" s="124"/>
      <c r="ADE29" s="124"/>
      <c r="ADF29" s="124"/>
      <c r="ADG29" s="124"/>
      <c r="ADH29" s="124"/>
      <c r="ADI29" s="124"/>
      <c r="ADJ29" s="124"/>
      <c r="ADK29" s="124"/>
      <c r="ADL29" s="124"/>
      <c r="ADM29" s="124"/>
      <c r="ADN29" s="124"/>
      <c r="ADO29" s="124"/>
      <c r="ADP29" s="124"/>
      <c r="ADQ29" s="124"/>
      <c r="ADR29" s="124"/>
      <c r="ADS29" s="124"/>
      <c r="ADT29" s="124"/>
      <c r="ADU29" s="124"/>
      <c r="ADV29" s="124"/>
      <c r="ADW29" s="124"/>
      <c r="ADX29" s="124"/>
      <c r="ADY29" s="124"/>
      <c r="ADZ29" s="124"/>
      <c r="AEA29" s="124"/>
      <c r="AEB29" s="124"/>
      <c r="AEC29" s="124"/>
      <c r="AED29" s="124"/>
      <c r="AEE29" s="124"/>
      <c r="AEF29" s="124"/>
      <c r="AEG29" s="124"/>
      <c r="AEH29" s="124"/>
      <c r="AEI29" s="124"/>
      <c r="AEJ29" s="124"/>
      <c r="AEK29" s="124"/>
      <c r="AEL29" s="124"/>
      <c r="AEM29" s="124"/>
      <c r="AEN29" s="124"/>
      <c r="AEO29" s="124"/>
      <c r="AEP29" s="124"/>
      <c r="AEQ29" s="124"/>
      <c r="AER29" s="124"/>
      <c r="AES29" s="124"/>
      <c r="AET29" s="124"/>
      <c r="AEU29" s="124"/>
      <c r="AEV29" s="124"/>
      <c r="AEW29" s="124"/>
      <c r="AEX29" s="124"/>
      <c r="AEY29" s="124"/>
      <c r="AEZ29" s="124"/>
      <c r="AFA29" s="124"/>
      <c r="AFB29" s="124"/>
      <c r="AFC29" s="124"/>
      <c r="AFD29" s="124"/>
      <c r="AFE29" s="124"/>
      <c r="AFF29" s="124"/>
      <c r="AFG29" s="124"/>
      <c r="AFH29" s="124"/>
      <c r="AFI29" s="124"/>
      <c r="AFJ29" s="124"/>
      <c r="AFK29" s="124"/>
      <c r="AFL29" s="124"/>
      <c r="AFM29" s="124"/>
      <c r="AFN29" s="124"/>
      <c r="AFO29" s="124"/>
      <c r="AFP29" s="124"/>
      <c r="AFQ29" s="124"/>
      <c r="AFR29" s="124"/>
      <c r="AFS29" s="124"/>
      <c r="AFT29" s="124"/>
      <c r="AFU29" s="124"/>
      <c r="AFV29" s="124"/>
      <c r="AFW29" s="124"/>
      <c r="AFX29" s="124"/>
      <c r="AFY29" s="124"/>
      <c r="AFZ29" s="124"/>
      <c r="AGA29" s="124"/>
      <c r="AGB29" s="124"/>
      <c r="AGC29" s="124"/>
      <c r="AGD29" s="124"/>
      <c r="AGE29" s="124"/>
      <c r="AGF29" s="124"/>
      <c r="AGG29" s="124"/>
      <c r="AGH29" s="124"/>
      <c r="AGI29" s="124"/>
      <c r="AGJ29" s="124"/>
      <c r="AGK29" s="124"/>
      <c r="AGL29" s="124"/>
      <c r="AGM29" s="124"/>
      <c r="AGN29" s="124"/>
      <c r="AGO29" s="124"/>
      <c r="AGP29" s="124"/>
      <c r="AGQ29" s="124"/>
      <c r="AGR29" s="124"/>
      <c r="AGS29" s="124"/>
      <c r="AGT29" s="124"/>
      <c r="AGU29" s="124"/>
      <c r="AGV29" s="124"/>
      <c r="AGW29" s="124"/>
      <c r="AGX29" s="124"/>
      <c r="AGY29" s="124"/>
      <c r="AGZ29" s="124"/>
      <c r="AHA29" s="124"/>
      <c r="AHB29" s="124"/>
      <c r="AHC29" s="124"/>
      <c r="AHD29" s="124"/>
      <c r="AHE29" s="124"/>
      <c r="AHF29" s="124"/>
      <c r="AHG29" s="124"/>
      <c r="AHH29" s="124"/>
      <c r="AHI29" s="124"/>
      <c r="AHJ29" s="124"/>
      <c r="AHK29" s="124"/>
      <c r="AHL29" s="124"/>
      <c r="AHM29" s="124"/>
      <c r="AHN29" s="124"/>
      <c r="AHO29" s="124"/>
      <c r="AHP29" s="124"/>
      <c r="AHQ29" s="124"/>
      <c r="AHR29" s="124"/>
      <c r="AHS29" s="124"/>
      <c r="AHT29" s="124"/>
      <c r="AHU29" s="124"/>
      <c r="AHV29" s="124"/>
      <c r="AHW29" s="124"/>
      <c r="AHX29" s="124"/>
      <c r="AHY29" s="124"/>
      <c r="AHZ29" s="124"/>
      <c r="AIA29" s="124"/>
      <c r="AIB29" s="124"/>
      <c r="AIC29" s="124"/>
      <c r="AID29" s="124"/>
      <c r="AIE29" s="124"/>
      <c r="AIF29" s="124"/>
      <c r="AIG29" s="124"/>
      <c r="AIH29" s="124"/>
      <c r="AII29" s="124"/>
      <c r="AIJ29" s="124"/>
      <c r="AIK29" s="124"/>
      <c r="AIL29" s="124"/>
      <c r="AIM29" s="124"/>
      <c r="AIN29" s="124"/>
      <c r="AIO29" s="124"/>
      <c r="AIP29" s="124"/>
      <c r="AIQ29" s="124"/>
      <c r="AIR29" s="124"/>
      <c r="AIS29" s="124"/>
    </row>
    <row r="30" spans="1:929" ht="46.35" customHeight="1" x14ac:dyDescent="0.2">
      <c r="A30" s="40"/>
      <c r="B30" s="272">
        <v>5</v>
      </c>
      <c r="C30" s="273" t="s">
        <v>350</v>
      </c>
      <c r="D30" s="274"/>
      <c r="E30" s="153"/>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c r="IB30" s="124"/>
      <c r="IC30" s="124"/>
      <c r="ID30" s="124"/>
      <c r="IE30" s="124"/>
      <c r="IF30" s="124"/>
      <c r="IG30" s="124"/>
      <c r="IH30" s="124"/>
      <c r="II30" s="124"/>
      <c r="IJ30" s="124"/>
      <c r="IK30" s="124"/>
      <c r="IL30" s="124"/>
      <c r="IM30" s="124"/>
      <c r="IN30" s="124"/>
      <c r="IO30" s="124"/>
      <c r="IP30" s="124"/>
      <c r="IQ30" s="124"/>
      <c r="IR30" s="124"/>
      <c r="IS30" s="124"/>
      <c r="IT30" s="124"/>
      <c r="IU30" s="124"/>
      <c r="IV30" s="124"/>
      <c r="IW30" s="124"/>
      <c r="IX30" s="124"/>
      <c r="IY30" s="124"/>
      <c r="IZ30" s="124"/>
      <c r="JA30" s="124"/>
      <c r="JB30" s="124"/>
      <c r="JC30" s="124"/>
      <c r="JD30" s="124"/>
      <c r="JE30" s="124"/>
      <c r="JF30" s="124"/>
      <c r="JG30" s="124"/>
      <c r="JH30" s="124"/>
      <c r="JI30" s="124"/>
      <c r="JJ30" s="124"/>
      <c r="JK30" s="124"/>
      <c r="JL30" s="124"/>
      <c r="JM30" s="124"/>
      <c r="JN30" s="124"/>
      <c r="JO30" s="124"/>
      <c r="JP30" s="124"/>
      <c r="JQ30" s="124"/>
      <c r="JR30" s="124"/>
      <c r="JS30" s="124"/>
      <c r="JT30" s="124"/>
      <c r="JU30" s="124"/>
      <c r="JV30" s="124"/>
      <c r="JW30" s="124"/>
      <c r="JX30" s="124"/>
      <c r="JY30" s="124"/>
      <c r="JZ30" s="124"/>
      <c r="KA30" s="124"/>
      <c r="KB30" s="124"/>
      <c r="KC30" s="124"/>
      <c r="KD30" s="124"/>
      <c r="KE30" s="124"/>
      <c r="KF30" s="124"/>
      <c r="KG30" s="124"/>
      <c r="KH30" s="124"/>
      <c r="KI30" s="124"/>
      <c r="KJ30" s="124"/>
      <c r="KK30" s="124"/>
      <c r="KL30" s="124"/>
      <c r="KM30" s="124"/>
      <c r="KN30" s="124"/>
      <c r="KO30" s="124"/>
      <c r="KP30" s="124"/>
      <c r="KQ30" s="124"/>
      <c r="KR30" s="124"/>
      <c r="KS30" s="124"/>
      <c r="KT30" s="124"/>
      <c r="KU30" s="124"/>
      <c r="KV30" s="124"/>
      <c r="KW30" s="124"/>
      <c r="KX30" s="124"/>
      <c r="KY30" s="124"/>
      <c r="KZ30" s="124"/>
      <c r="LA30" s="124"/>
      <c r="LB30" s="124"/>
      <c r="LC30" s="124"/>
      <c r="LD30" s="124"/>
      <c r="LE30" s="124"/>
      <c r="LF30" s="124"/>
      <c r="LG30" s="124"/>
      <c r="LH30" s="124"/>
      <c r="LI30" s="124"/>
      <c r="LJ30" s="124"/>
      <c r="LK30" s="124"/>
      <c r="LL30" s="124"/>
      <c r="LM30" s="124"/>
      <c r="LN30" s="124"/>
      <c r="LO30" s="124"/>
      <c r="LP30" s="124"/>
      <c r="LQ30" s="124"/>
      <c r="LR30" s="124"/>
      <c r="LS30" s="124"/>
      <c r="LT30" s="124"/>
      <c r="LU30" s="124"/>
      <c r="LV30" s="124"/>
      <c r="LW30" s="124"/>
      <c r="LX30" s="124"/>
      <c r="LY30" s="124"/>
      <c r="LZ30" s="124"/>
      <c r="MA30" s="124"/>
      <c r="MB30" s="124"/>
      <c r="MC30" s="124"/>
      <c r="MD30" s="124"/>
      <c r="ME30" s="124"/>
      <c r="MF30" s="124"/>
      <c r="MG30" s="124"/>
      <c r="MH30" s="124"/>
      <c r="MI30" s="124"/>
      <c r="MJ30" s="124"/>
      <c r="MK30" s="124"/>
      <c r="ML30" s="124"/>
      <c r="MM30" s="124"/>
      <c r="MN30" s="124"/>
      <c r="MO30" s="124"/>
      <c r="MP30" s="124"/>
      <c r="MQ30" s="124"/>
      <c r="MR30" s="124"/>
      <c r="MS30" s="124"/>
      <c r="MT30" s="124"/>
      <c r="MU30" s="124"/>
      <c r="MV30" s="124"/>
      <c r="MW30" s="124"/>
      <c r="MX30" s="124"/>
      <c r="MY30" s="124"/>
      <c r="MZ30" s="124"/>
      <c r="NA30" s="124"/>
      <c r="NB30" s="124"/>
      <c r="NC30" s="124"/>
      <c r="ND30" s="124"/>
      <c r="NE30" s="124"/>
      <c r="NF30" s="124"/>
      <c r="NG30" s="124"/>
      <c r="NH30" s="124"/>
      <c r="NI30" s="124"/>
      <c r="NJ30" s="124"/>
      <c r="NK30" s="124"/>
      <c r="NL30" s="124"/>
      <c r="NM30" s="124"/>
      <c r="NN30" s="124"/>
      <c r="NO30" s="124"/>
      <c r="NP30" s="124"/>
      <c r="NQ30" s="124"/>
      <c r="NR30" s="124"/>
      <c r="NS30" s="124"/>
      <c r="NT30" s="124"/>
      <c r="NU30" s="124"/>
      <c r="NV30" s="124"/>
      <c r="NW30" s="124"/>
      <c r="NX30" s="124"/>
      <c r="NY30" s="124"/>
      <c r="NZ30" s="124"/>
      <c r="OA30" s="124"/>
      <c r="OB30" s="124"/>
      <c r="OC30" s="124"/>
      <c r="OD30" s="124"/>
      <c r="OE30" s="124"/>
      <c r="OF30" s="124"/>
      <c r="OG30" s="124"/>
      <c r="OH30" s="124"/>
      <c r="OI30" s="124"/>
      <c r="OJ30" s="124"/>
      <c r="OK30" s="124"/>
      <c r="OL30" s="124"/>
      <c r="OM30" s="124"/>
      <c r="ON30" s="124"/>
      <c r="OO30" s="124"/>
      <c r="OP30" s="124"/>
      <c r="OQ30" s="124"/>
      <c r="OR30" s="124"/>
      <c r="OS30" s="124"/>
      <c r="OT30" s="124"/>
      <c r="OU30" s="124"/>
      <c r="OV30" s="124"/>
      <c r="OW30" s="124"/>
      <c r="OX30" s="124"/>
      <c r="OY30" s="124"/>
      <c r="OZ30" s="124"/>
      <c r="PA30" s="124"/>
      <c r="PB30" s="124"/>
      <c r="PC30" s="124"/>
      <c r="PD30" s="124"/>
      <c r="PE30" s="124"/>
      <c r="PF30" s="124"/>
      <c r="PG30" s="124"/>
      <c r="PH30" s="124"/>
      <c r="PI30" s="124"/>
      <c r="PJ30" s="124"/>
      <c r="PK30" s="124"/>
      <c r="PL30" s="124"/>
      <c r="PM30" s="124"/>
      <c r="PN30" s="124"/>
      <c r="PO30" s="124"/>
      <c r="PP30" s="124"/>
      <c r="PQ30" s="124"/>
      <c r="PR30" s="124"/>
      <c r="PS30" s="124"/>
      <c r="PT30" s="124"/>
      <c r="PU30" s="124"/>
      <c r="PV30" s="124"/>
      <c r="PW30" s="124"/>
      <c r="PX30" s="124"/>
      <c r="PY30" s="124"/>
      <c r="PZ30" s="124"/>
      <c r="QA30" s="124"/>
      <c r="QB30" s="124"/>
      <c r="QC30" s="124"/>
      <c r="QD30" s="124"/>
      <c r="QE30" s="124"/>
      <c r="QF30" s="124"/>
      <c r="QG30" s="124"/>
      <c r="QH30" s="124"/>
      <c r="QI30" s="124"/>
      <c r="QJ30" s="124"/>
      <c r="QK30" s="124"/>
      <c r="QL30" s="124"/>
      <c r="QM30" s="124"/>
      <c r="QN30" s="124"/>
      <c r="QO30" s="124"/>
      <c r="QP30" s="124"/>
      <c r="QQ30" s="124"/>
      <c r="QR30" s="124"/>
      <c r="QS30" s="124"/>
      <c r="QT30" s="124"/>
      <c r="QU30" s="124"/>
      <c r="QV30" s="124"/>
      <c r="QW30" s="124"/>
      <c r="QX30" s="124"/>
      <c r="QY30" s="124"/>
      <c r="QZ30" s="124"/>
      <c r="RA30" s="124"/>
      <c r="RB30" s="124"/>
      <c r="RC30" s="124"/>
      <c r="RD30" s="124"/>
      <c r="RE30" s="124"/>
      <c r="RF30" s="124"/>
      <c r="RG30" s="124"/>
      <c r="RH30" s="124"/>
      <c r="RI30" s="124"/>
      <c r="RJ30" s="124"/>
      <c r="RK30" s="124"/>
      <c r="RL30" s="124"/>
      <c r="RM30" s="124"/>
      <c r="RN30" s="124"/>
      <c r="RO30" s="124"/>
      <c r="RP30" s="124"/>
      <c r="RQ30" s="124"/>
      <c r="RR30" s="124"/>
      <c r="RS30" s="124"/>
      <c r="RT30" s="124"/>
      <c r="RU30" s="124"/>
      <c r="RV30" s="124"/>
      <c r="RW30" s="124"/>
      <c r="RX30" s="124"/>
      <c r="RY30" s="124"/>
      <c r="RZ30" s="124"/>
      <c r="SA30" s="124"/>
      <c r="SB30" s="124"/>
      <c r="SC30" s="124"/>
      <c r="SD30" s="124"/>
      <c r="SE30" s="124"/>
      <c r="SF30" s="124"/>
      <c r="SG30" s="124"/>
      <c r="SH30" s="124"/>
      <c r="SI30" s="124"/>
      <c r="SJ30" s="124"/>
      <c r="SK30" s="124"/>
      <c r="SL30" s="124"/>
      <c r="SM30" s="124"/>
      <c r="SN30" s="124"/>
      <c r="SO30" s="124"/>
      <c r="SP30" s="124"/>
      <c r="SQ30" s="124"/>
      <c r="SR30" s="124"/>
      <c r="SS30" s="124"/>
      <c r="ST30" s="124"/>
      <c r="SU30" s="124"/>
      <c r="SV30" s="124"/>
      <c r="SW30" s="124"/>
      <c r="SX30" s="124"/>
      <c r="SY30" s="124"/>
      <c r="SZ30" s="124"/>
      <c r="TA30" s="124"/>
      <c r="TB30" s="124"/>
      <c r="TC30" s="124"/>
      <c r="TD30" s="124"/>
      <c r="TE30" s="124"/>
      <c r="TF30" s="124"/>
      <c r="TG30" s="124"/>
      <c r="TH30" s="124"/>
      <c r="TI30" s="124"/>
      <c r="TJ30" s="124"/>
      <c r="TK30" s="124"/>
      <c r="TL30" s="124"/>
      <c r="TM30" s="124"/>
      <c r="TN30" s="124"/>
      <c r="TO30" s="124"/>
      <c r="TP30" s="124"/>
      <c r="TQ30" s="124"/>
      <c r="TR30" s="124"/>
      <c r="TS30" s="124"/>
      <c r="TT30" s="124"/>
      <c r="TU30" s="124"/>
      <c r="TV30" s="124"/>
      <c r="TW30" s="124"/>
      <c r="TX30" s="124"/>
      <c r="TY30" s="124"/>
      <c r="TZ30" s="124"/>
      <c r="UA30" s="124"/>
      <c r="UB30" s="124"/>
      <c r="UC30" s="124"/>
      <c r="UD30" s="124"/>
      <c r="UE30" s="124"/>
      <c r="UF30" s="124"/>
      <c r="UG30" s="124"/>
      <c r="UH30" s="124"/>
      <c r="UI30" s="124"/>
      <c r="UJ30" s="124"/>
      <c r="UK30" s="124"/>
      <c r="UL30" s="124"/>
      <c r="UM30" s="124"/>
      <c r="UN30" s="124"/>
      <c r="UO30" s="124"/>
      <c r="UP30" s="124"/>
      <c r="UQ30" s="124"/>
      <c r="UR30" s="124"/>
      <c r="US30" s="124"/>
      <c r="UT30" s="124"/>
      <c r="UU30" s="124"/>
      <c r="UV30" s="124"/>
      <c r="UW30" s="124"/>
      <c r="UX30" s="124"/>
      <c r="UY30" s="124"/>
      <c r="UZ30" s="124"/>
      <c r="VA30" s="124"/>
      <c r="VB30" s="124"/>
      <c r="VC30" s="124"/>
      <c r="VD30" s="124"/>
      <c r="VE30" s="124"/>
      <c r="VF30" s="124"/>
      <c r="VG30" s="124"/>
      <c r="VH30" s="124"/>
      <c r="VI30" s="124"/>
      <c r="VJ30" s="124"/>
      <c r="VK30" s="124"/>
      <c r="VL30" s="124"/>
      <c r="VM30" s="124"/>
      <c r="VN30" s="124"/>
      <c r="VO30" s="124"/>
      <c r="VP30" s="124"/>
      <c r="VQ30" s="124"/>
      <c r="VR30" s="124"/>
      <c r="VS30" s="124"/>
      <c r="VT30" s="124"/>
      <c r="VU30" s="124"/>
      <c r="VV30" s="124"/>
      <c r="VW30" s="124"/>
      <c r="VX30" s="124"/>
      <c r="VY30" s="124"/>
      <c r="VZ30" s="124"/>
      <c r="WA30" s="124"/>
      <c r="WB30" s="124"/>
      <c r="WC30" s="124"/>
      <c r="WD30" s="124"/>
      <c r="WE30" s="124"/>
      <c r="WF30" s="124"/>
      <c r="WG30" s="124"/>
      <c r="WH30" s="124"/>
      <c r="WI30" s="124"/>
      <c r="WJ30" s="124"/>
      <c r="WK30" s="124"/>
      <c r="WL30" s="124"/>
      <c r="WM30" s="124"/>
      <c r="WN30" s="124"/>
      <c r="WO30" s="124"/>
      <c r="WP30" s="124"/>
      <c r="WQ30" s="124"/>
      <c r="WR30" s="124"/>
      <c r="WS30" s="124"/>
      <c r="WT30" s="124"/>
      <c r="WU30" s="124"/>
      <c r="WV30" s="124"/>
      <c r="WW30" s="124"/>
      <c r="WX30" s="124"/>
      <c r="WY30" s="124"/>
      <c r="WZ30" s="124"/>
      <c r="XA30" s="124"/>
      <c r="XB30" s="124"/>
      <c r="XC30" s="124"/>
      <c r="XD30" s="124"/>
      <c r="XE30" s="124"/>
      <c r="XF30" s="124"/>
      <c r="XG30" s="124"/>
      <c r="XH30" s="124"/>
      <c r="XI30" s="124"/>
      <c r="XJ30" s="124"/>
      <c r="XK30" s="124"/>
      <c r="XL30" s="124"/>
      <c r="XM30" s="124"/>
      <c r="XN30" s="124"/>
      <c r="XO30" s="124"/>
      <c r="XP30" s="124"/>
      <c r="XQ30" s="124"/>
      <c r="XR30" s="124"/>
      <c r="XS30" s="124"/>
      <c r="XT30" s="124"/>
      <c r="XU30" s="124"/>
      <c r="XV30" s="124"/>
      <c r="XW30" s="124"/>
      <c r="XX30" s="124"/>
      <c r="XY30" s="124"/>
      <c r="XZ30" s="124"/>
      <c r="YA30" s="124"/>
      <c r="YB30" s="124"/>
      <c r="YC30" s="124"/>
      <c r="YD30" s="124"/>
      <c r="YE30" s="124"/>
      <c r="YF30" s="124"/>
      <c r="YG30" s="124"/>
      <c r="YH30" s="124"/>
      <c r="YI30" s="124"/>
      <c r="YJ30" s="124"/>
      <c r="YK30" s="124"/>
      <c r="YL30" s="124"/>
      <c r="YM30" s="124"/>
      <c r="YN30" s="124"/>
      <c r="YO30" s="124"/>
      <c r="YP30" s="124"/>
      <c r="YQ30" s="124"/>
      <c r="YR30" s="124"/>
      <c r="YS30" s="124"/>
      <c r="YT30" s="124"/>
      <c r="YU30" s="124"/>
      <c r="YV30" s="124"/>
      <c r="YW30" s="124"/>
      <c r="YX30" s="124"/>
      <c r="YY30" s="124"/>
      <c r="YZ30" s="124"/>
      <c r="ZA30" s="124"/>
      <c r="ZB30" s="124"/>
      <c r="ZC30" s="124"/>
      <c r="ZD30" s="124"/>
      <c r="ZE30" s="124"/>
      <c r="ZF30" s="124"/>
      <c r="ZG30" s="124"/>
      <c r="ZH30" s="124"/>
      <c r="ZI30" s="124"/>
      <c r="ZJ30" s="124"/>
      <c r="ZK30" s="124"/>
      <c r="ZL30" s="124"/>
      <c r="ZM30" s="124"/>
      <c r="ZN30" s="124"/>
      <c r="ZO30" s="124"/>
      <c r="ZP30" s="124"/>
      <c r="ZQ30" s="124"/>
      <c r="ZR30" s="124"/>
      <c r="ZS30" s="124"/>
      <c r="ZT30" s="124"/>
      <c r="ZU30" s="124"/>
      <c r="ZV30" s="124"/>
      <c r="ZW30" s="124"/>
      <c r="ZX30" s="124"/>
      <c r="ZY30" s="124"/>
      <c r="ZZ30" s="124"/>
      <c r="AAA30" s="124"/>
      <c r="AAB30" s="124"/>
      <c r="AAC30" s="124"/>
      <c r="AAD30" s="124"/>
      <c r="AAE30" s="124"/>
      <c r="AAF30" s="124"/>
      <c r="AAG30" s="124"/>
      <c r="AAH30" s="124"/>
      <c r="AAI30" s="124"/>
      <c r="AAJ30" s="124"/>
      <c r="AAK30" s="124"/>
      <c r="AAL30" s="124"/>
      <c r="AAM30" s="124"/>
      <c r="AAN30" s="124"/>
      <c r="AAO30" s="124"/>
      <c r="AAP30" s="124"/>
      <c r="AAQ30" s="124"/>
      <c r="AAR30" s="124"/>
      <c r="AAS30" s="124"/>
      <c r="AAT30" s="124"/>
      <c r="AAU30" s="124"/>
      <c r="AAV30" s="124"/>
      <c r="AAW30" s="124"/>
      <c r="AAX30" s="124"/>
      <c r="AAY30" s="124"/>
      <c r="AAZ30" s="124"/>
      <c r="ABA30" s="124"/>
      <c r="ABB30" s="124"/>
      <c r="ABC30" s="124"/>
      <c r="ABD30" s="124"/>
      <c r="ABE30" s="124"/>
      <c r="ABF30" s="124"/>
      <c r="ABG30" s="124"/>
      <c r="ABH30" s="124"/>
      <c r="ABI30" s="124"/>
      <c r="ABJ30" s="124"/>
      <c r="ABK30" s="124"/>
      <c r="ABL30" s="124"/>
      <c r="ABM30" s="124"/>
      <c r="ABN30" s="124"/>
      <c r="ABO30" s="124"/>
      <c r="ABP30" s="124"/>
      <c r="ABQ30" s="124"/>
      <c r="ABR30" s="124"/>
      <c r="ABS30" s="124"/>
      <c r="ABT30" s="124"/>
      <c r="ABU30" s="124"/>
      <c r="ABV30" s="124"/>
      <c r="ABW30" s="124"/>
      <c r="ABX30" s="124"/>
      <c r="ABY30" s="124"/>
      <c r="ABZ30" s="124"/>
      <c r="ACA30" s="124"/>
      <c r="ACB30" s="124"/>
      <c r="ACC30" s="124"/>
      <c r="ACD30" s="124"/>
      <c r="ACE30" s="124"/>
      <c r="ACF30" s="124"/>
      <c r="ACG30" s="124"/>
      <c r="ACH30" s="124"/>
      <c r="ACI30" s="124"/>
      <c r="ACJ30" s="124"/>
      <c r="ACK30" s="124"/>
      <c r="ACL30" s="124"/>
      <c r="ACM30" s="124"/>
      <c r="ACN30" s="124"/>
      <c r="ACO30" s="124"/>
      <c r="ACP30" s="124"/>
      <c r="ACQ30" s="124"/>
      <c r="ACR30" s="124"/>
      <c r="ACS30" s="124"/>
      <c r="ACT30" s="124"/>
      <c r="ACU30" s="124"/>
      <c r="ACV30" s="124"/>
      <c r="ACW30" s="124"/>
      <c r="ACX30" s="124"/>
      <c r="ACY30" s="124"/>
      <c r="ACZ30" s="124"/>
      <c r="ADA30" s="124"/>
      <c r="ADB30" s="124"/>
      <c r="ADC30" s="124"/>
      <c r="ADD30" s="124"/>
      <c r="ADE30" s="124"/>
      <c r="ADF30" s="124"/>
      <c r="ADG30" s="124"/>
      <c r="ADH30" s="124"/>
      <c r="ADI30" s="124"/>
      <c r="ADJ30" s="124"/>
      <c r="ADK30" s="124"/>
      <c r="ADL30" s="124"/>
      <c r="ADM30" s="124"/>
      <c r="ADN30" s="124"/>
      <c r="ADO30" s="124"/>
      <c r="ADP30" s="124"/>
      <c r="ADQ30" s="124"/>
      <c r="ADR30" s="124"/>
      <c r="ADS30" s="124"/>
      <c r="ADT30" s="124"/>
      <c r="ADU30" s="124"/>
      <c r="ADV30" s="124"/>
      <c r="ADW30" s="124"/>
      <c r="ADX30" s="124"/>
      <c r="ADY30" s="124"/>
      <c r="ADZ30" s="124"/>
      <c r="AEA30" s="124"/>
      <c r="AEB30" s="124"/>
      <c r="AEC30" s="124"/>
      <c r="AED30" s="124"/>
      <c r="AEE30" s="124"/>
      <c r="AEF30" s="124"/>
      <c r="AEG30" s="124"/>
      <c r="AEH30" s="124"/>
      <c r="AEI30" s="124"/>
      <c r="AEJ30" s="124"/>
      <c r="AEK30" s="124"/>
      <c r="AEL30" s="124"/>
      <c r="AEM30" s="124"/>
      <c r="AEN30" s="124"/>
      <c r="AEO30" s="124"/>
      <c r="AEP30" s="124"/>
      <c r="AEQ30" s="124"/>
      <c r="AER30" s="124"/>
      <c r="AES30" s="124"/>
      <c r="AET30" s="124"/>
      <c r="AEU30" s="124"/>
      <c r="AEV30" s="124"/>
      <c r="AEW30" s="124"/>
      <c r="AEX30" s="124"/>
      <c r="AEY30" s="124"/>
      <c r="AEZ30" s="124"/>
      <c r="AFA30" s="124"/>
      <c r="AFB30" s="124"/>
      <c r="AFC30" s="124"/>
      <c r="AFD30" s="124"/>
      <c r="AFE30" s="124"/>
      <c r="AFF30" s="124"/>
      <c r="AFG30" s="124"/>
      <c r="AFH30" s="124"/>
      <c r="AFI30" s="124"/>
      <c r="AFJ30" s="124"/>
      <c r="AFK30" s="124"/>
      <c r="AFL30" s="124"/>
      <c r="AFM30" s="124"/>
      <c r="AFN30" s="124"/>
      <c r="AFO30" s="124"/>
      <c r="AFP30" s="124"/>
      <c r="AFQ30" s="124"/>
      <c r="AFR30" s="124"/>
      <c r="AFS30" s="124"/>
      <c r="AFT30" s="124"/>
      <c r="AFU30" s="124"/>
      <c r="AFV30" s="124"/>
      <c r="AFW30" s="124"/>
      <c r="AFX30" s="124"/>
      <c r="AFY30" s="124"/>
      <c r="AFZ30" s="124"/>
      <c r="AGA30" s="124"/>
      <c r="AGB30" s="124"/>
      <c r="AGC30" s="124"/>
      <c r="AGD30" s="124"/>
      <c r="AGE30" s="124"/>
      <c r="AGF30" s="124"/>
      <c r="AGG30" s="124"/>
      <c r="AGH30" s="124"/>
      <c r="AGI30" s="124"/>
      <c r="AGJ30" s="124"/>
      <c r="AGK30" s="124"/>
      <c r="AGL30" s="124"/>
      <c r="AGM30" s="124"/>
      <c r="AGN30" s="124"/>
      <c r="AGO30" s="124"/>
      <c r="AGP30" s="124"/>
      <c r="AGQ30" s="124"/>
      <c r="AGR30" s="124"/>
      <c r="AGS30" s="124"/>
      <c r="AGT30" s="124"/>
      <c r="AGU30" s="124"/>
      <c r="AGV30" s="124"/>
      <c r="AGW30" s="124"/>
      <c r="AGX30" s="124"/>
      <c r="AGY30" s="124"/>
      <c r="AGZ30" s="124"/>
      <c r="AHA30" s="124"/>
      <c r="AHB30" s="124"/>
      <c r="AHC30" s="124"/>
      <c r="AHD30" s="124"/>
      <c r="AHE30" s="124"/>
      <c r="AHF30" s="124"/>
      <c r="AHG30" s="124"/>
      <c r="AHH30" s="124"/>
      <c r="AHI30" s="124"/>
      <c r="AHJ30" s="124"/>
      <c r="AHK30" s="124"/>
      <c r="AHL30" s="124"/>
      <c r="AHM30" s="124"/>
      <c r="AHN30" s="124"/>
      <c r="AHO30" s="124"/>
      <c r="AHP30" s="124"/>
      <c r="AHQ30" s="124"/>
      <c r="AHR30" s="124"/>
      <c r="AHS30" s="124"/>
      <c r="AHT30" s="124"/>
      <c r="AHU30" s="124"/>
      <c r="AHV30" s="124"/>
      <c r="AHW30" s="124"/>
      <c r="AHX30" s="124"/>
      <c r="AHY30" s="124"/>
      <c r="AHZ30" s="124"/>
      <c r="AIA30" s="124"/>
      <c r="AIB30" s="124"/>
      <c r="AIC30" s="124"/>
      <c r="AID30" s="124"/>
      <c r="AIE30" s="124"/>
      <c r="AIF30" s="124"/>
      <c r="AIG30" s="124"/>
      <c r="AIH30" s="124"/>
      <c r="AII30" s="124"/>
      <c r="AIJ30" s="124"/>
      <c r="AIK30" s="124"/>
      <c r="AIL30" s="124"/>
      <c r="AIM30" s="124"/>
      <c r="AIN30" s="124"/>
      <c r="AIO30" s="124"/>
      <c r="AIP30" s="124"/>
      <c r="AIQ30" s="124"/>
      <c r="AIR30" s="124"/>
      <c r="AIS30" s="124"/>
    </row>
    <row r="31" spans="1:929" ht="112.7" customHeight="1" x14ac:dyDescent="0.2">
      <c r="A31" s="37"/>
      <c r="B31" s="272"/>
      <c r="C31" s="99" t="s">
        <v>44</v>
      </c>
      <c r="D31" s="127" t="s">
        <v>382</v>
      </c>
      <c r="E31" s="153"/>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c r="GI31" s="124"/>
      <c r="GJ31" s="124"/>
      <c r="GK31" s="124"/>
      <c r="GL31" s="124"/>
      <c r="GM31" s="124"/>
      <c r="GN31" s="124"/>
      <c r="GO31" s="124"/>
      <c r="GP31" s="124"/>
      <c r="GQ31" s="124"/>
      <c r="GR31" s="124"/>
      <c r="GS31" s="124"/>
      <c r="GT31" s="124"/>
      <c r="GU31" s="124"/>
      <c r="GV31" s="124"/>
      <c r="GW31" s="124"/>
      <c r="GX31" s="124"/>
      <c r="GY31" s="124"/>
      <c r="GZ31" s="124"/>
      <c r="HA31" s="124"/>
      <c r="HB31" s="124"/>
      <c r="HC31" s="124"/>
      <c r="HD31" s="124"/>
      <c r="HE31" s="124"/>
      <c r="HF31" s="124"/>
      <c r="HG31" s="124"/>
      <c r="HH31" s="124"/>
      <c r="HI31" s="124"/>
      <c r="HJ31" s="124"/>
      <c r="HK31" s="124"/>
      <c r="HL31" s="124"/>
      <c r="HM31" s="124"/>
      <c r="HN31" s="124"/>
      <c r="HO31" s="124"/>
      <c r="HP31" s="124"/>
      <c r="HQ31" s="124"/>
      <c r="HR31" s="124"/>
      <c r="HS31" s="124"/>
      <c r="HT31" s="124"/>
      <c r="HU31" s="124"/>
      <c r="HV31" s="124"/>
      <c r="HW31" s="124"/>
      <c r="HX31" s="124"/>
      <c r="HY31" s="124"/>
      <c r="HZ31" s="124"/>
      <c r="IA31" s="124"/>
      <c r="IB31" s="124"/>
      <c r="IC31" s="124"/>
      <c r="ID31" s="124"/>
      <c r="IE31" s="124"/>
      <c r="IF31" s="124"/>
      <c r="IG31" s="124"/>
      <c r="IH31" s="124"/>
      <c r="II31" s="124"/>
      <c r="IJ31" s="124"/>
      <c r="IK31" s="124"/>
      <c r="IL31" s="124"/>
      <c r="IM31" s="124"/>
      <c r="IN31" s="124"/>
      <c r="IO31" s="124"/>
      <c r="IP31" s="124"/>
      <c r="IQ31" s="124"/>
      <c r="IR31" s="124"/>
      <c r="IS31" s="124"/>
      <c r="IT31" s="124"/>
      <c r="IU31" s="124"/>
      <c r="IV31" s="124"/>
      <c r="IW31" s="124"/>
      <c r="IX31" s="124"/>
      <c r="IY31" s="124"/>
      <c r="IZ31" s="124"/>
      <c r="JA31" s="124"/>
      <c r="JB31" s="124"/>
      <c r="JC31" s="124"/>
      <c r="JD31" s="124"/>
      <c r="JE31" s="124"/>
      <c r="JF31" s="124"/>
      <c r="JG31" s="124"/>
      <c r="JH31" s="124"/>
      <c r="JI31" s="124"/>
      <c r="JJ31" s="124"/>
      <c r="JK31" s="124"/>
      <c r="JL31" s="124"/>
      <c r="JM31" s="124"/>
      <c r="JN31" s="124"/>
      <c r="JO31" s="124"/>
      <c r="JP31" s="124"/>
      <c r="JQ31" s="124"/>
      <c r="JR31" s="124"/>
      <c r="JS31" s="124"/>
      <c r="JT31" s="124"/>
      <c r="JU31" s="124"/>
      <c r="JV31" s="124"/>
      <c r="JW31" s="124"/>
      <c r="JX31" s="124"/>
      <c r="JY31" s="124"/>
      <c r="JZ31" s="124"/>
      <c r="KA31" s="124"/>
      <c r="KB31" s="124"/>
      <c r="KC31" s="124"/>
      <c r="KD31" s="124"/>
      <c r="KE31" s="124"/>
      <c r="KF31" s="124"/>
      <c r="KG31" s="124"/>
      <c r="KH31" s="124"/>
      <c r="KI31" s="124"/>
      <c r="KJ31" s="124"/>
      <c r="KK31" s="124"/>
      <c r="KL31" s="124"/>
      <c r="KM31" s="124"/>
      <c r="KN31" s="124"/>
      <c r="KO31" s="124"/>
      <c r="KP31" s="124"/>
      <c r="KQ31" s="124"/>
      <c r="KR31" s="124"/>
      <c r="KS31" s="124"/>
      <c r="KT31" s="124"/>
      <c r="KU31" s="124"/>
      <c r="KV31" s="124"/>
      <c r="KW31" s="124"/>
      <c r="KX31" s="124"/>
      <c r="KY31" s="124"/>
      <c r="KZ31" s="124"/>
      <c r="LA31" s="124"/>
      <c r="LB31" s="124"/>
      <c r="LC31" s="124"/>
      <c r="LD31" s="124"/>
      <c r="LE31" s="124"/>
      <c r="LF31" s="124"/>
      <c r="LG31" s="124"/>
      <c r="LH31" s="124"/>
      <c r="LI31" s="124"/>
      <c r="LJ31" s="124"/>
      <c r="LK31" s="124"/>
      <c r="LL31" s="124"/>
      <c r="LM31" s="124"/>
      <c r="LN31" s="124"/>
      <c r="LO31" s="124"/>
      <c r="LP31" s="124"/>
      <c r="LQ31" s="124"/>
      <c r="LR31" s="124"/>
      <c r="LS31" s="124"/>
      <c r="LT31" s="124"/>
      <c r="LU31" s="124"/>
      <c r="LV31" s="124"/>
      <c r="LW31" s="124"/>
      <c r="LX31" s="124"/>
      <c r="LY31" s="124"/>
      <c r="LZ31" s="124"/>
      <c r="MA31" s="124"/>
      <c r="MB31" s="124"/>
      <c r="MC31" s="124"/>
      <c r="MD31" s="124"/>
      <c r="ME31" s="124"/>
      <c r="MF31" s="124"/>
      <c r="MG31" s="124"/>
      <c r="MH31" s="124"/>
      <c r="MI31" s="124"/>
      <c r="MJ31" s="124"/>
      <c r="MK31" s="124"/>
      <c r="ML31" s="124"/>
      <c r="MM31" s="124"/>
      <c r="MN31" s="124"/>
      <c r="MO31" s="124"/>
      <c r="MP31" s="124"/>
      <c r="MQ31" s="124"/>
      <c r="MR31" s="124"/>
      <c r="MS31" s="124"/>
      <c r="MT31" s="124"/>
      <c r="MU31" s="124"/>
      <c r="MV31" s="124"/>
      <c r="MW31" s="124"/>
      <c r="MX31" s="124"/>
      <c r="MY31" s="124"/>
      <c r="MZ31" s="124"/>
      <c r="NA31" s="124"/>
      <c r="NB31" s="124"/>
      <c r="NC31" s="124"/>
      <c r="ND31" s="124"/>
      <c r="NE31" s="124"/>
      <c r="NF31" s="124"/>
      <c r="NG31" s="124"/>
      <c r="NH31" s="124"/>
      <c r="NI31" s="124"/>
      <c r="NJ31" s="124"/>
      <c r="NK31" s="124"/>
      <c r="NL31" s="124"/>
      <c r="NM31" s="124"/>
      <c r="NN31" s="124"/>
      <c r="NO31" s="124"/>
      <c r="NP31" s="124"/>
      <c r="NQ31" s="124"/>
      <c r="NR31" s="124"/>
      <c r="NS31" s="124"/>
      <c r="NT31" s="124"/>
      <c r="NU31" s="124"/>
      <c r="NV31" s="124"/>
      <c r="NW31" s="124"/>
      <c r="NX31" s="124"/>
      <c r="NY31" s="124"/>
      <c r="NZ31" s="124"/>
      <c r="OA31" s="124"/>
      <c r="OB31" s="124"/>
      <c r="OC31" s="124"/>
      <c r="OD31" s="124"/>
      <c r="OE31" s="124"/>
      <c r="OF31" s="124"/>
      <c r="OG31" s="124"/>
      <c r="OH31" s="124"/>
      <c r="OI31" s="124"/>
      <c r="OJ31" s="124"/>
      <c r="OK31" s="124"/>
      <c r="OL31" s="124"/>
      <c r="OM31" s="124"/>
      <c r="ON31" s="124"/>
      <c r="OO31" s="124"/>
      <c r="OP31" s="124"/>
      <c r="OQ31" s="124"/>
      <c r="OR31" s="124"/>
      <c r="OS31" s="124"/>
      <c r="OT31" s="124"/>
      <c r="OU31" s="124"/>
      <c r="OV31" s="124"/>
      <c r="OW31" s="124"/>
      <c r="OX31" s="124"/>
      <c r="OY31" s="124"/>
      <c r="OZ31" s="124"/>
      <c r="PA31" s="124"/>
      <c r="PB31" s="124"/>
      <c r="PC31" s="124"/>
      <c r="PD31" s="124"/>
      <c r="PE31" s="124"/>
      <c r="PF31" s="124"/>
      <c r="PG31" s="124"/>
      <c r="PH31" s="124"/>
      <c r="PI31" s="124"/>
      <c r="PJ31" s="124"/>
      <c r="PK31" s="124"/>
      <c r="PL31" s="124"/>
      <c r="PM31" s="124"/>
      <c r="PN31" s="124"/>
      <c r="PO31" s="124"/>
      <c r="PP31" s="124"/>
      <c r="PQ31" s="124"/>
      <c r="PR31" s="124"/>
      <c r="PS31" s="124"/>
      <c r="PT31" s="124"/>
      <c r="PU31" s="124"/>
      <c r="PV31" s="124"/>
      <c r="PW31" s="124"/>
      <c r="PX31" s="124"/>
      <c r="PY31" s="124"/>
      <c r="PZ31" s="124"/>
      <c r="QA31" s="124"/>
      <c r="QB31" s="124"/>
      <c r="QC31" s="124"/>
      <c r="QD31" s="124"/>
      <c r="QE31" s="124"/>
      <c r="QF31" s="124"/>
      <c r="QG31" s="124"/>
      <c r="QH31" s="124"/>
      <c r="QI31" s="124"/>
      <c r="QJ31" s="124"/>
      <c r="QK31" s="124"/>
      <c r="QL31" s="124"/>
      <c r="QM31" s="124"/>
      <c r="QN31" s="124"/>
      <c r="QO31" s="124"/>
      <c r="QP31" s="124"/>
      <c r="QQ31" s="124"/>
      <c r="QR31" s="124"/>
      <c r="QS31" s="124"/>
      <c r="QT31" s="124"/>
      <c r="QU31" s="124"/>
      <c r="QV31" s="124"/>
      <c r="QW31" s="124"/>
      <c r="QX31" s="124"/>
      <c r="QY31" s="124"/>
      <c r="QZ31" s="124"/>
      <c r="RA31" s="124"/>
      <c r="RB31" s="124"/>
      <c r="RC31" s="124"/>
      <c r="RD31" s="124"/>
      <c r="RE31" s="124"/>
      <c r="RF31" s="124"/>
      <c r="RG31" s="124"/>
      <c r="RH31" s="124"/>
      <c r="RI31" s="124"/>
      <c r="RJ31" s="124"/>
      <c r="RK31" s="124"/>
      <c r="RL31" s="124"/>
      <c r="RM31" s="124"/>
      <c r="RN31" s="124"/>
      <c r="RO31" s="124"/>
      <c r="RP31" s="124"/>
      <c r="RQ31" s="124"/>
      <c r="RR31" s="124"/>
      <c r="RS31" s="124"/>
      <c r="RT31" s="124"/>
      <c r="RU31" s="124"/>
      <c r="RV31" s="124"/>
      <c r="RW31" s="124"/>
      <c r="RX31" s="124"/>
      <c r="RY31" s="124"/>
      <c r="RZ31" s="124"/>
      <c r="SA31" s="124"/>
      <c r="SB31" s="124"/>
      <c r="SC31" s="124"/>
      <c r="SD31" s="124"/>
      <c r="SE31" s="124"/>
      <c r="SF31" s="124"/>
      <c r="SG31" s="124"/>
      <c r="SH31" s="124"/>
      <c r="SI31" s="124"/>
      <c r="SJ31" s="124"/>
      <c r="SK31" s="124"/>
      <c r="SL31" s="124"/>
      <c r="SM31" s="124"/>
      <c r="SN31" s="124"/>
      <c r="SO31" s="124"/>
      <c r="SP31" s="124"/>
      <c r="SQ31" s="124"/>
      <c r="SR31" s="124"/>
      <c r="SS31" s="124"/>
      <c r="ST31" s="124"/>
      <c r="SU31" s="124"/>
      <c r="SV31" s="124"/>
      <c r="SW31" s="124"/>
      <c r="SX31" s="124"/>
      <c r="SY31" s="124"/>
      <c r="SZ31" s="124"/>
      <c r="TA31" s="124"/>
      <c r="TB31" s="124"/>
      <c r="TC31" s="124"/>
      <c r="TD31" s="124"/>
      <c r="TE31" s="124"/>
      <c r="TF31" s="124"/>
      <c r="TG31" s="124"/>
      <c r="TH31" s="124"/>
      <c r="TI31" s="124"/>
      <c r="TJ31" s="124"/>
      <c r="TK31" s="124"/>
      <c r="TL31" s="124"/>
      <c r="TM31" s="124"/>
      <c r="TN31" s="124"/>
      <c r="TO31" s="124"/>
      <c r="TP31" s="124"/>
      <c r="TQ31" s="124"/>
      <c r="TR31" s="124"/>
      <c r="TS31" s="124"/>
      <c r="TT31" s="124"/>
      <c r="TU31" s="124"/>
      <c r="TV31" s="124"/>
      <c r="TW31" s="124"/>
      <c r="TX31" s="124"/>
      <c r="TY31" s="124"/>
      <c r="TZ31" s="124"/>
      <c r="UA31" s="124"/>
      <c r="UB31" s="124"/>
      <c r="UC31" s="124"/>
      <c r="UD31" s="124"/>
      <c r="UE31" s="124"/>
      <c r="UF31" s="124"/>
      <c r="UG31" s="124"/>
      <c r="UH31" s="124"/>
      <c r="UI31" s="124"/>
      <c r="UJ31" s="124"/>
      <c r="UK31" s="124"/>
      <c r="UL31" s="124"/>
      <c r="UM31" s="124"/>
      <c r="UN31" s="124"/>
      <c r="UO31" s="124"/>
      <c r="UP31" s="124"/>
      <c r="UQ31" s="124"/>
      <c r="UR31" s="124"/>
      <c r="US31" s="124"/>
      <c r="UT31" s="124"/>
      <c r="UU31" s="124"/>
      <c r="UV31" s="124"/>
      <c r="UW31" s="124"/>
      <c r="UX31" s="124"/>
      <c r="UY31" s="124"/>
      <c r="UZ31" s="124"/>
      <c r="VA31" s="124"/>
      <c r="VB31" s="124"/>
      <c r="VC31" s="124"/>
      <c r="VD31" s="124"/>
      <c r="VE31" s="124"/>
      <c r="VF31" s="124"/>
      <c r="VG31" s="124"/>
      <c r="VH31" s="124"/>
      <c r="VI31" s="124"/>
      <c r="VJ31" s="124"/>
      <c r="VK31" s="124"/>
      <c r="VL31" s="124"/>
      <c r="VM31" s="124"/>
      <c r="VN31" s="124"/>
      <c r="VO31" s="124"/>
      <c r="VP31" s="124"/>
      <c r="VQ31" s="124"/>
      <c r="VR31" s="124"/>
      <c r="VS31" s="124"/>
      <c r="VT31" s="124"/>
      <c r="VU31" s="124"/>
      <c r="VV31" s="124"/>
      <c r="VW31" s="124"/>
      <c r="VX31" s="124"/>
      <c r="VY31" s="124"/>
      <c r="VZ31" s="124"/>
      <c r="WA31" s="124"/>
      <c r="WB31" s="124"/>
      <c r="WC31" s="124"/>
      <c r="WD31" s="124"/>
      <c r="WE31" s="124"/>
      <c r="WF31" s="124"/>
      <c r="WG31" s="124"/>
      <c r="WH31" s="124"/>
      <c r="WI31" s="124"/>
      <c r="WJ31" s="124"/>
      <c r="WK31" s="124"/>
      <c r="WL31" s="124"/>
      <c r="WM31" s="124"/>
      <c r="WN31" s="124"/>
      <c r="WO31" s="124"/>
      <c r="WP31" s="124"/>
      <c r="WQ31" s="124"/>
      <c r="WR31" s="124"/>
      <c r="WS31" s="124"/>
      <c r="WT31" s="124"/>
      <c r="WU31" s="124"/>
      <c r="WV31" s="124"/>
      <c r="WW31" s="124"/>
      <c r="WX31" s="124"/>
      <c r="WY31" s="124"/>
      <c r="WZ31" s="124"/>
      <c r="XA31" s="124"/>
      <c r="XB31" s="124"/>
      <c r="XC31" s="124"/>
      <c r="XD31" s="124"/>
      <c r="XE31" s="124"/>
      <c r="XF31" s="124"/>
      <c r="XG31" s="124"/>
      <c r="XH31" s="124"/>
      <c r="XI31" s="124"/>
      <c r="XJ31" s="124"/>
      <c r="XK31" s="124"/>
      <c r="XL31" s="124"/>
      <c r="XM31" s="124"/>
      <c r="XN31" s="124"/>
      <c r="XO31" s="124"/>
      <c r="XP31" s="124"/>
      <c r="XQ31" s="124"/>
      <c r="XR31" s="124"/>
      <c r="XS31" s="124"/>
      <c r="XT31" s="124"/>
      <c r="XU31" s="124"/>
      <c r="XV31" s="124"/>
      <c r="XW31" s="124"/>
      <c r="XX31" s="124"/>
      <c r="XY31" s="124"/>
      <c r="XZ31" s="124"/>
      <c r="YA31" s="124"/>
      <c r="YB31" s="124"/>
      <c r="YC31" s="124"/>
      <c r="YD31" s="124"/>
      <c r="YE31" s="124"/>
      <c r="YF31" s="124"/>
      <c r="YG31" s="124"/>
      <c r="YH31" s="124"/>
      <c r="YI31" s="124"/>
      <c r="YJ31" s="124"/>
      <c r="YK31" s="124"/>
      <c r="YL31" s="124"/>
      <c r="YM31" s="124"/>
      <c r="YN31" s="124"/>
      <c r="YO31" s="124"/>
      <c r="YP31" s="124"/>
      <c r="YQ31" s="124"/>
      <c r="YR31" s="124"/>
      <c r="YS31" s="124"/>
      <c r="YT31" s="124"/>
      <c r="YU31" s="124"/>
      <c r="YV31" s="124"/>
      <c r="YW31" s="124"/>
      <c r="YX31" s="124"/>
      <c r="YY31" s="124"/>
      <c r="YZ31" s="124"/>
      <c r="ZA31" s="124"/>
      <c r="ZB31" s="124"/>
      <c r="ZC31" s="124"/>
      <c r="ZD31" s="124"/>
      <c r="ZE31" s="124"/>
      <c r="ZF31" s="124"/>
      <c r="ZG31" s="124"/>
      <c r="ZH31" s="124"/>
      <c r="ZI31" s="124"/>
      <c r="ZJ31" s="124"/>
      <c r="ZK31" s="124"/>
      <c r="ZL31" s="124"/>
      <c r="ZM31" s="124"/>
      <c r="ZN31" s="124"/>
      <c r="ZO31" s="124"/>
      <c r="ZP31" s="124"/>
      <c r="ZQ31" s="124"/>
      <c r="ZR31" s="124"/>
      <c r="ZS31" s="124"/>
      <c r="ZT31" s="124"/>
      <c r="ZU31" s="124"/>
      <c r="ZV31" s="124"/>
      <c r="ZW31" s="124"/>
      <c r="ZX31" s="124"/>
      <c r="ZY31" s="124"/>
      <c r="ZZ31" s="124"/>
      <c r="AAA31" s="124"/>
      <c r="AAB31" s="124"/>
      <c r="AAC31" s="124"/>
      <c r="AAD31" s="124"/>
      <c r="AAE31" s="124"/>
      <c r="AAF31" s="124"/>
      <c r="AAG31" s="124"/>
      <c r="AAH31" s="124"/>
      <c r="AAI31" s="124"/>
      <c r="AAJ31" s="124"/>
      <c r="AAK31" s="124"/>
      <c r="AAL31" s="124"/>
      <c r="AAM31" s="124"/>
      <c r="AAN31" s="124"/>
      <c r="AAO31" s="124"/>
      <c r="AAP31" s="124"/>
      <c r="AAQ31" s="124"/>
      <c r="AAR31" s="124"/>
      <c r="AAS31" s="124"/>
      <c r="AAT31" s="124"/>
      <c r="AAU31" s="124"/>
      <c r="AAV31" s="124"/>
      <c r="AAW31" s="124"/>
      <c r="AAX31" s="124"/>
      <c r="AAY31" s="124"/>
      <c r="AAZ31" s="124"/>
      <c r="ABA31" s="124"/>
      <c r="ABB31" s="124"/>
      <c r="ABC31" s="124"/>
      <c r="ABD31" s="124"/>
      <c r="ABE31" s="124"/>
      <c r="ABF31" s="124"/>
      <c r="ABG31" s="124"/>
      <c r="ABH31" s="124"/>
      <c r="ABI31" s="124"/>
      <c r="ABJ31" s="124"/>
      <c r="ABK31" s="124"/>
      <c r="ABL31" s="124"/>
      <c r="ABM31" s="124"/>
      <c r="ABN31" s="124"/>
      <c r="ABO31" s="124"/>
      <c r="ABP31" s="124"/>
      <c r="ABQ31" s="124"/>
      <c r="ABR31" s="124"/>
      <c r="ABS31" s="124"/>
      <c r="ABT31" s="124"/>
      <c r="ABU31" s="124"/>
      <c r="ABV31" s="124"/>
      <c r="ABW31" s="124"/>
      <c r="ABX31" s="124"/>
      <c r="ABY31" s="124"/>
      <c r="ABZ31" s="124"/>
      <c r="ACA31" s="124"/>
      <c r="ACB31" s="124"/>
      <c r="ACC31" s="124"/>
      <c r="ACD31" s="124"/>
      <c r="ACE31" s="124"/>
      <c r="ACF31" s="124"/>
      <c r="ACG31" s="124"/>
      <c r="ACH31" s="124"/>
      <c r="ACI31" s="124"/>
      <c r="ACJ31" s="124"/>
      <c r="ACK31" s="124"/>
      <c r="ACL31" s="124"/>
      <c r="ACM31" s="124"/>
      <c r="ACN31" s="124"/>
      <c r="ACO31" s="124"/>
      <c r="ACP31" s="124"/>
      <c r="ACQ31" s="124"/>
      <c r="ACR31" s="124"/>
      <c r="ACS31" s="124"/>
      <c r="ACT31" s="124"/>
      <c r="ACU31" s="124"/>
      <c r="ACV31" s="124"/>
      <c r="ACW31" s="124"/>
      <c r="ACX31" s="124"/>
      <c r="ACY31" s="124"/>
      <c r="ACZ31" s="124"/>
      <c r="ADA31" s="124"/>
      <c r="ADB31" s="124"/>
      <c r="ADC31" s="124"/>
      <c r="ADD31" s="124"/>
      <c r="ADE31" s="124"/>
      <c r="ADF31" s="124"/>
      <c r="ADG31" s="124"/>
      <c r="ADH31" s="124"/>
      <c r="ADI31" s="124"/>
      <c r="ADJ31" s="124"/>
      <c r="ADK31" s="124"/>
      <c r="ADL31" s="124"/>
      <c r="ADM31" s="124"/>
      <c r="ADN31" s="124"/>
      <c r="ADO31" s="124"/>
      <c r="ADP31" s="124"/>
      <c r="ADQ31" s="124"/>
      <c r="ADR31" s="124"/>
      <c r="ADS31" s="124"/>
      <c r="ADT31" s="124"/>
      <c r="ADU31" s="124"/>
      <c r="ADV31" s="124"/>
      <c r="ADW31" s="124"/>
      <c r="ADX31" s="124"/>
      <c r="ADY31" s="124"/>
      <c r="ADZ31" s="124"/>
      <c r="AEA31" s="124"/>
      <c r="AEB31" s="124"/>
      <c r="AEC31" s="124"/>
      <c r="AED31" s="124"/>
      <c r="AEE31" s="124"/>
      <c r="AEF31" s="124"/>
      <c r="AEG31" s="124"/>
      <c r="AEH31" s="124"/>
      <c r="AEI31" s="124"/>
      <c r="AEJ31" s="124"/>
      <c r="AEK31" s="124"/>
      <c r="AEL31" s="124"/>
      <c r="AEM31" s="124"/>
      <c r="AEN31" s="124"/>
      <c r="AEO31" s="124"/>
      <c r="AEP31" s="124"/>
      <c r="AEQ31" s="124"/>
      <c r="AER31" s="124"/>
      <c r="AES31" s="124"/>
      <c r="AET31" s="124"/>
      <c r="AEU31" s="124"/>
      <c r="AEV31" s="124"/>
      <c r="AEW31" s="124"/>
      <c r="AEX31" s="124"/>
      <c r="AEY31" s="124"/>
      <c r="AEZ31" s="124"/>
      <c r="AFA31" s="124"/>
      <c r="AFB31" s="124"/>
      <c r="AFC31" s="124"/>
      <c r="AFD31" s="124"/>
      <c r="AFE31" s="124"/>
      <c r="AFF31" s="124"/>
      <c r="AFG31" s="124"/>
      <c r="AFH31" s="124"/>
      <c r="AFI31" s="124"/>
      <c r="AFJ31" s="124"/>
      <c r="AFK31" s="124"/>
      <c r="AFL31" s="124"/>
      <c r="AFM31" s="124"/>
      <c r="AFN31" s="124"/>
      <c r="AFO31" s="124"/>
      <c r="AFP31" s="124"/>
      <c r="AFQ31" s="124"/>
      <c r="AFR31" s="124"/>
      <c r="AFS31" s="124"/>
      <c r="AFT31" s="124"/>
      <c r="AFU31" s="124"/>
      <c r="AFV31" s="124"/>
      <c r="AFW31" s="124"/>
      <c r="AFX31" s="124"/>
      <c r="AFY31" s="124"/>
      <c r="AFZ31" s="124"/>
      <c r="AGA31" s="124"/>
      <c r="AGB31" s="124"/>
      <c r="AGC31" s="124"/>
      <c r="AGD31" s="124"/>
      <c r="AGE31" s="124"/>
      <c r="AGF31" s="124"/>
      <c r="AGG31" s="124"/>
      <c r="AGH31" s="124"/>
      <c r="AGI31" s="124"/>
      <c r="AGJ31" s="124"/>
      <c r="AGK31" s="124"/>
      <c r="AGL31" s="124"/>
      <c r="AGM31" s="124"/>
      <c r="AGN31" s="124"/>
      <c r="AGO31" s="124"/>
      <c r="AGP31" s="124"/>
      <c r="AGQ31" s="124"/>
      <c r="AGR31" s="124"/>
      <c r="AGS31" s="124"/>
      <c r="AGT31" s="124"/>
      <c r="AGU31" s="124"/>
      <c r="AGV31" s="124"/>
      <c r="AGW31" s="124"/>
      <c r="AGX31" s="124"/>
      <c r="AGY31" s="124"/>
      <c r="AGZ31" s="124"/>
      <c r="AHA31" s="124"/>
      <c r="AHB31" s="124"/>
      <c r="AHC31" s="124"/>
      <c r="AHD31" s="124"/>
      <c r="AHE31" s="124"/>
      <c r="AHF31" s="124"/>
      <c r="AHG31" s="124"/>
      <c r="AHH31" s="124"/>
      <c r="AHI31" s="124"/>
      <c r="AHJ31" s="124"/>
      <c r="AHK31" s="124"/>
      <c r="AHL31" s="124"/>
      <c r="AHM31" s="124"/>
      <c r="AHN31" s="124"/>
      <c r="AHO31" s="124"/>
      <c r="AHP31" s="124"/>
      <c r="AHQ31" s="124"/>
      <c r="AHR31" s="124"/>
      <c r="AHS31" s="124"/>
      <c r="AHT31" s="124"/>
      <c r="AHU31" s="124"/>
      <c r="AHV31" s="124"/>
      <c r="AHW31" s="124"/>
      <c r="AHX31" s="124"/>
      <c r="AHY31" s="124"/>
      <c r="AHZ31" s="124"/>
      <c r="AIA31" s="124"/>
      <c r="AIB31" s="124"/>
      <c r="AIC31" s="124"/>
      <c r="AID31" s="124"/>
      <c r="AIE31" s="124"/>
      <c r="AIF31" s="124"/>
      <c r="AIG31" s="124"/>
      <c r="AIH31" s="124"/>
      <c r="AII31" s="124"/>
      <c r="AIJ31" s="124"/>
      <c r="AIK31" s="124"/>
      <c r="AIL31" s="124"/>
      <c r="AIM31" s="124"/>
      <c r="AIN31" s="124"/>
      <c r="AIO31" s="124"/>
      <c r="AIP31" s="124"/>
      <c r="AIQ31" s="124"/>
      <c r="AIR31" s="124"/>
      <c r="AIS31" s="124"/>
    </row>
    <row r="32" spans="1:929" ht="6.6" customHeight="1" x14ac:dyDescent="0.4">
      <c r="A32" s="37"/>
      <c r="B32" s="272"/>
      <c r="C32" s="91"/>
      <c r="D32" s="90"/>
      <c r="E32" s="153"/>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c r="GA32" s="124"/>
      <c r="GB32" s="124"/>
      <c r="GC32" s="124"/>
      <c r="GD32" s="124"/>
      <c r="GE32" s="124"/>
      <c r="GF32" s="124"/>
      <c r="GG32" s="124"/>
      <c r="GH32" s="124"/>
      <c r="GI32" s="124"/>
      <c r="GJ32" s="124"/>
      <c r="GK32" s="124"/>
      <c r="GL32" s="124"/>
      <c r="GM32" s="124"/>
      <c r="GN32" s="124"/>
      <c r="GO32" s="124"/>
      <c r="GP32" s="124"/>
      <c r="GQ32" s="124"/>
      <c r="GR32" s="124"/>
      <c r="GS32" s="124"/>
      <c r="GT32" s="124"/>
      <c r="GU32" s="124"/>
      <c r="GV32" s="124"/>
      <c r="GW32" s="124"/>
      <c r="GX32" s="124"/>
      <c r="GY32" s="124"/>
      <c r="GZ32" s="124"/>
      <c r="HA32" s="124"/>
      <c r="HB32" s="124"/>
      <c r="HC32" s="124"/>
      <c r="HD32" s="124"/>
      <c r="HE32" s="124"/>
      <c r="HF32" s="124"/>
      <c r="HG32" s="124"/>
      <c r="HH32" s="124"/>
      <c r="HI32" s="124"/>
      <c r="HJ32" s="124"/>
      <c r="HK32" s="124"/>
      <c r="HL32" s="124"/>
      <c r="HM32" s="124"/>
      <c r="HN32" s="124"/>
      <c r="HO32" s="124"/>
      <c r="HP32" s="124"/>
      <c r="HQ32" s="124"/>
      <c r="HR32" s="124"/>
      <c r="HS32" s="124"/>
      <c r="HT32" s="124"/>
      <c r="HU32" s="124"/>
      <c r="HV32" s="124"/>
      <c r="HW32" s="124"/>
      <c r="HX32" s="124"/>
      <c r="HY32" s="124"/>
      <c r="HZ32" s="124"/>
      <c r="IA32" s="124"/>
      <c r="IB32" s="124"/>
      <c r="IC32" s="124"/>
      <c r="ID32" s="124"/>
      <c r="IE32" s="124"/>
      <c r="IF32" s="124"/>
      <c r="IG32" s="124"/>
      <c r="IH32" s="124"/>
      <c r="II32" s="124"/>
      <c r="IJ32" s="124"/>
      <c r="IK32" s="124"/>
      <c r="IL32" s="124"/>
      <c r="IM32" s="124"/>
      <c r="IN32" s="124"/>
      <c r="IO32" s="124"/>
      <c r="IP32" s="124"/>
      <c r="IQ32" s="124"/>
      <c r="IR32" s="124"/>
      <c r="IS32" s="124"/>
      <c r="IT32" s="124"/>
      <c r="IU32" s="124"/>
      <c r="IV32" s="124"/>
      <c r="IW32" s="124"/>
      <c r="IX32" s="124"/>
      <c r="IY32" s="124"/>
      <c r="IZ32" s="124"/>
      <c r="JA32" s="124"/>
      <c r="JB32" s="124"/>
      <c r="JC32" s="124"/>
      <c r="JD32" s="124"/>
      <c r="JE32" s="124"/>
      <c r="JF32" s="124"/>
      <c r="JG32" s="124"/>
      <c r="JH32" s="124"/>
      <c r="JI32" s="124"/>
      <c r="JJ32" s="124"/>
      <c r="JK32" s="124"/>
      <c r="JL32" s="124"/>
      <c r="JM32" s="124"/>
      <c r="JN32" s="124"/>
      <c r="JO32" s="124"/>
      <c r="JP32" s="124"/>
      <c r="JQ32" s="124"/>
      <c r="JR32" s="124"/>
      <c r="JS32" s="124"/>
      <c r="JT32" s="124"/>
      <c r="JU32" s="124"/>
      <c r="JV32" s="124"/>
      <c r="JW32" s="124"/>
      <c r="JX32" s="124"/>
      <c r="JY32" s="124"/>
      <c r="JZ32" s="124"/>
      <c r="KA32" s="124"/>
      <c r="KB32" s="124"/>
      <c r="KC32" s="124"/>
      <c r="KD32" s="124"/>
      <c r="KE32" s="124"/>
      <c r="KF32" s="124"/>
      <c r="KG32" s="124"/>
      <c r="KH32" s="124"/>
      <c r="KI32" s="124"/>
      <c r="KJ32" s="124"/>
      <c r="KK32" s="124"/>
      <c r="KL32" s="124"/>
      <c r="KM32" s="124"/>
      <c r="KN32" s="124"/>
      <c r="KO32" s="124"/>
      <c r="KP32" s="124"/>
      <c r="KQ32" s="124"/>
      <c r="KR32" s="124"/>
      <c r="KS32" s="124"/>
      <c r="KT32" s="124"/>
      <c r="KU32" s="124"/>
      <c r="KV32" s="124"/>
      <c r="KW32" s="124"/>
      <c r="KX32" s="124"/>
      <c r="KY32" s="124"/>
      <c r="KZ32" s="124"/>
      <c r="LA32" s="124"/>
      <c r="LB32" s="124"/>
      <c r="LC32" s="124"/>
      <c r="LD32" s="124"/>
      <c r="LE32" s="124"/>
      <c r="LF32" s="124"/>
      <c r="LG32" s="124"/>
      <c r="LH32" s="124"/>
      <c r="LI32" s="124"/>
      <c r="LJ32" s="124"/>
      <c r="LK32" s="124"/>
      <c r="LL32" s="124"/>
      <c r="LM32" s="124"/>
      <c r="LN32" s="124"/>
      <c r="LO32" s="124"/>
      <c r="LP32" s="124"/>
      <c r="LQ32" s="124"/>
      <c r="LR32" s="124"/>
      <c r="LS32" s="124"/>
      <c r="LT32" s="124"/>
      <c r="LU32" s="124"/>
      <c r="LV32" s="124"/>
      <c r="LW32" s="124"/>
      <c r="LX32" s="124"/>
      <c r="LY32" s="124"/>
      <c r="LZ32" s="124"/>
      <c r="MA32" s="124"/>
      <c r="MB32" s="124"/>
      <c r="MC32" s="124"/>
      <c r="MD32" s="124"/>
      <c r="ME32" s="124"/>
      <c r="MF32" s="124"/>
      <c r="MG32" s="124"/>
      <c r="MH32" s="124"/>
      <c r="MI32" s="124"/>
      <c r="MJ32" s="124"/>
      <c r="MK32" s="124"/>
      <c r="ML32" s="124"/>
      <c r="MM32" s="124"/>
      <c r="MN32" s="124"/>
      <c r="MO32" s="124"/>
      <c r="MP32" s="124"/>
      <c r="MQ32" s="124"/>
      <c r="MR32" s="124"/>
      <c r="MS32" s="124"/>
      <c r="MT32" s="124"/>
      <c r="MU32" s="124"/>
      <c r="MV32" s="124"/>
      <c r="MW32" s="124"/>
      <c r="MX32" s="124"/>
      <c r="MY32" s="124"/>
      <c r="MZ32" s="124"/>
      <c r="NA32" s="124"/>
      <c r="NB32" s="124"/>
      <c r="NC32" s="124"/>
      <c r="ND32" s="124"/>
      <c r="NE32" s="124"/>
      <c r="NF32" s="124"/>
      <c r="NG32" s="124"/>
      <c r="NH32" s="124"/>
      <c r="NI32" s="124"/>
      <c r="NJ32" s="124"/>
      <c r="NK32" s="124"/>
      <c r="NL32" s="124"/>
      <c r="NM32" s="124"/>
      <c r="NN32" s="124"/>
      <c r="NO32" s="124"/>
      <c r="NP32" s="124"/>
      <c r="NQ32" s="124"/>
      <c r="NR32" s="124"/>
      <c r="NS32" s="124"/>
      <c r="NT32" s="124"/>
      <c r="NU32" s="124"/>
      <c r="NV32" s="124"/>
      <c r="NW32" s="124"/>
      <c r="NX32" s="124"/>
      <c r="NY32" s="124"/>
      <c r="NZ32" s="124"/>
      <c r="OA32" s="124"/>
      <c r="OB32" s="124"/>
      <c r="OC32" s="124"/>
      <c r="OD32" s="124"/>
      <c r="OE32" s="124"/>
      <c r="OF32" s="124"/>
      <c r="OG32" s="124"/>
      <c r="OH32" s="124"/>
      <c r="OI32" s="124"/>
      <c r="OJ32" s="124"/>
      <c r="OK32" s="124"/>
      <c r="OL32" s="124"/>
      <c r="OM32" s="124"/>
      <c r="ON32" s="124"/>
      <c r="OO32" s="124"/>
      <c r="OP32" s="124"/>
      <c r="OQ32" s="124"/>
      <c r="OR32" s="124"/>
      <c r="OS32" s="124"/>
      <c r="OT32" s="124"/>
      <c r="OU32" s="124"/>
      <c r="OV32" s="124"/>
      <c r="OW32" s="124"/>
      <c r="OX32" s="124"/>
      <c r="OY32" s="124"/>
      <c r="OZ32" s="124"/>
      <c r="PA32" s="124"/>
      <c r="PB32" s="124"/>
      <c r="PC32" s="124"/>
      <c r="PD32" s="124"/>
      <c r="PE32" s="124"/>
      <c r="PF32" s="124"/>
      <c r="PG32" s="124"/>
      <c r="PH32" s="124"/>
      <c r="PI32" s="124"/>
      <c r="PJ32" s="124"/>
      <c r="PK32" s="124"/>
      <c r="PL32" s="124"/>
      <c r="PM32" s="124"/>
      <c r="PN32" s="124"/>
      <c r="PO32" s="124"/>
      <c r="PP32" s="124"/>
      <c r="PQ32" s="124"/>
      <c r="PR32" s="124"/>
      <c r="PS32" s="124"/>
      <c r="PT32" s="124"/>
      <c r="PU32" s="124"/>
      <c r="PV32" s="124"/>
      <c r="PW32" s="124"/>
      <c r="PX32" s="124"/>
      <c r="PY32" s="124"/>
      <c r="PZ32" s="124"/>
      <c r="QA32" s="124"/>
      <c r="QB32" s="124"/>
      <c r="QC32" s="124"/>
      <c r="QD32" s="124"/>
      <c r="QE32" s="124"/>
      <c r="QF32" s="124"/>
      <c r="QG32" s="124"/>
      <c r="QH32" s="124"/>
      <c r="QI32" s="124"/>
      <c r="QJ32" s="124"/>
      <c r="QK32" s="124"/>
      <c r="QL32" s="124"/>
      <c r="QM32" s="124"/>
      <c r="QN32" s="124"/>
      <c r="QO32" s="124"/>
      <c r="QP32" s="124"/>
      <c r="QQ32" s="124"/>
      <c r="QR32" s="124"/>
      <c r="QS32" s="124"/>
      <c r="QT32" s="124"/>
      <c r="QU32" s="124"/>
      <c r="QV32" s="124"/>
      <c r="QW32" s="124"/>
      <c r="QX32" s="124"/>
      <c r="QY32" s="124"/>
      <c r="QZ32" s="124"/>
      <c r="RA32" s="124"/>
      <c r="RB32" s="124"/>
      <c r="RC32" s="124"/>
      <c r="RD32" s="124"/>
      <c r="RE32" s="124"/>
      <c r="RF32" s="124"/>
      <c r="RG32" s="124"/>
      <c r="RH32" s="124"/>
      <c r="RI32" s="124"/>
      <c r="RJ32" s="124"/>
      <c r="RK32" s="124"/>
      <c r="RL32" s="124"/>
      <c r="RM32" s="124"/>
      <c r="RN32" s="124"/>
      <c r="RO32" s="124"/>
      <c r="RP32" s="124"/>
      <c r="RQ32" s="124"/>
      <c r="RR32" s="124"/>
      <c r="RS32" s="124"/>
      <c r="RT32" s="124"/>
      <c r="RU32" s="124"/>
      <c r="RV32" s="124"/>
      <c r="RW32" s="124"/>
      <c r="RX32" s="124"/>
      <c r="RY32" s="124"/>
      <c r="RZ32" s="124"/>
      <c r="SA32" s="124"/>
      <c r="SB32" s="124"/>
      <c r="SC32" s="124"/>
      <c r="SD32" s="124"/>
      <c r="SE32" s="124"/>
      <c r="SF32" s="124"/>
      <c r="SG32" s="124"/>
      <c r="SH32" s="124"/>
      <c r="SI32" s="124"/>
      <c r="SJ32" s="124"/>
      <c r="SK32" s="124"/>
      <c r="SL32" s="124"/>
      <c r="SM32" s="124"/>
      <c r="SN32" s="124"/>
      <c r="SO32" s="124"/>
      <c r="SP32" s="124"/>
      <c r="SQ32" s="124"/>
      <c r="SR32" s="124"/>
      <c r="SS32" s="124"/>
      <c r="ST32" s="124"/>
      <c r="SU32" s="124"/>
      <c r="SV32" s="124"/>
      <c r="SW32" s="124"/>
      <c r="SX32" s="124"/>
      <c r="SY32" s="124"/>
      <c r="SZ32" s="124"/>
      <c r="TA32" s="124"/>
      <c r="TB32" s="124"/>
      <c r="TC32" s="124"/>
      <c r="TD32" s="124"/>
      <c r="TE32" s="124"/>
      <c r="TF32" s="124"/>
      <c r="TG32" s="124"/>
      <c r="TH32" s="124"/>
      <c r="TI32" s="124"/>
      <c r="TJ32" s="124"/>
      <c r="TK32" s="124"/>
      <c r="TL32" s="124"/>
      <c r="TM32" s="124"/>
      <c r="TN32" s="124"/>
      <c r="TO32" s="124"/>
      <c r="TP32" s="124"/>
      <c r="TQ32" s="124"/>
      <c r="TR32" s="124"/>
      <c r="TS32" s="124"/>
      <c r="TT32" s="124"/>
      <c r="TU32" s="124"/>
      <c r="TV32" s="124"/>
      <c r="TW32" s="124"/>
      <c r="TX32" s="124"/>
      <c r="TY32" s="124"/>
      <c r="TZ32" s="124"/>
      <c r="UA32" s="124"/>
      <c r="UB32" s="124"/>
      <c r="UC32" s="124"/>
      <c r="UD32" s="124"/>
      <c r="UE32" s="124"/>
      <c r="UF32" s="124"/>
      <c r="UG32" s="124"/>
      <c r="UH32" s="124"/>
      <c r="UI32" s="124"/>
      <c r="UJ32" s="124"/>
      <c r="UK32" s="124"/>
      <c r="UL32" s="124"/>
      <c r="UM32" s="124"/>
      <c r="UN32" s="124"/>
      <c r="UO32" s="124"/>
      <c r="UP32" s="124"/>
      <c r="UQ32" s="124"/>
      <c r="UR32" s="124"/>
      <c r="US32" s="124"/>
      <c r="UT32" s="124"/>
      <c r="UU32" s="124"/>
      <c r="UV32" s="124"/>
      <c r="UW32" s="124"/>
      <c r="UX32" s="124"/>
      <c r="UY32" s="124"/>
      <c r="UZ32" s="124"/>
      <c r="VA32" s="124"/>
      <c r="VB32" s="124"/>
      <c r="VC32" s="124"/>
      <c r="VD32" s="124"/>
      <c r="VE32" s="124"/>
      <c r="VF32" s="124"/>
      <c r="VG32" s="124"/>
      <c r="VH32" s="124"/>
      <c r="VI32" s="124"/>
      <c r="VJ32" s="124"/>
      <c r="VK32" s="124"/>
      <c r="VL32" s="124"/>
      <c r="VM32" s="124"/>
      <c r="VN32" s="124"/>
      <c r="VO32" s="124"/>
      <c r="VP32" s="124"/>
      <c r="VQ32" s="124"/>
      <c r="VR32" s="124"/>
      <c r="VS32" s="124"/>
      <c r="VT32" s="124"/>
      <c r="VU32" s="124"/>
      <c r="VV32" s="124"/>
      <c r="VW32" s="124"/>
      <c r="VX32" s="124"/>
      <c r="VY32" s="124"/>
      <c r="VZ32" s="124"/>
      <c r="WA32" s="124"/>
      <c r="WB32" s="124"/>
      <c r="WC32" s="124"/>
      <c r="WD32" s="124"/>
      <c r="WE32" s="124"/>
      <c r="WF32" s="124"/>
      <c r="WG32" s="124"/>
      <c r="WH32" s="124"/>
      <c r="WI32" s="124"/>
      <c r="WJ32" s="124"/>
      <c r="WK32" s="124"/>
      <c r="WL32" s="124"/>
      <c r="WM32" s="124"/>
      <c r="WN32" s="124"/>
      <c r="WO32" s="124"/>
      <c r="WP32" s="124"/>
      <c r="WQ32" s="124"/>
      <c r="WR32" s="124"/>
      <c r="WS32" s="124"/>
      <c r="WT32" s="124"/>
      <c r="WU32" s="124"/>
      <c r="WV32" s="124"/>
      <c r="WW32" s="124"/>
      <c r="WX32" s="124"/>
      <c r="WY32" s="124"/>
      <c r="WZ32" s="124"/>
      <c r="XA32" s="124"/>
      <c r="XB32" s="124"/>
      <c r="XC32" s="124"/>
      <c r="XD32" s="124"/>
      <c r="XE32" s="124"/>
      <c r="XF32" s="124"/>
      <c r="XG32" s="124"/>
      <c r="XH32" s="124"/>
      <c r="XI32" s="124"/>
      <c r="XJ32" s="124"/>
      <c r="XK32" s="124"/>
      <c r="XL32" s="124"/>
      <c r="XM32" s="124"/>
      <c r="XN32" s="124"/>
      <c r="XO32" s="124"/>
      <c r="XP32" s="124"/>
      <c r="XQ32" s="124"/>
      <c r="XR32" s="124"/>
      <c r="XS32" s="124"/>
      <c r="XT32" s="124"/>
      <c r="XU32" s="124"/>
      <c r="XV32" s="124"/>
      <c r="XW32" s="124"/>
      <c r="XX32" s="124"/>
      <c r="XY32" s="124"/>
      <c r="XZ32" s="124"/>
      <c r="YA32" s="124"/>
      <c r="YB32" s="124"/>
      <c r="YC32" s="124"/>
      <c r="YD32" s="124"/>
      <c r="YE32" s="124"/>
      <c r="YF32" s="124"/>
      <c r="YG32" s="124"/>
      <c r="YH32" s="124"/>
      <c r="YI32" s="124"/>
      <c r="YJ32" s="124"/>
      <c r="YK32" s="124"/>
      <c r="YL32" s="124"/>
      <c r="YM32" s="124"/>
      <c r="YN32" s="124"/>
      <c r="YO32" s="124"/>
      <c r="YP32" s="124"/>
      <c r="YQ32" s="124"/>
      <c r="YR32" s="124"/>
      <c r="YS32" s="124"/>
      <c r="YT32" s="124"/>
      <c r="YU32" s="124"/>
      <c r="YV32" s="124"/>
      <c r="YW32" s="124"/>
      <c r="YX32" s="124"/>
      <c r="YY32" s="124"/>
      <c r="YZ32" s="124"/>
      <c r="ZA32" s="124"/>
      <c r="ZB32" s="124"/>
      <c r="ZC32" s="124"/>
      <c r="ZD32" s="124"/>
      <c r="ZE32" s="124"/>
      <c r="ZF32" s="124"/>
      <c r="ZG32" s="124"/>
      <c r="ZH32" s="124"/>
      <c r="ZI32" s="124"/>
      <c r="ZJ32" s="124"/>
      <c r="ZK32" s="124"/>
      <c r="ZL32" s="124"/>
      <c r="ZM32" s="124"/>
      <c r="ZN32" s="124"/>
      <c r="ZO32" s="124"/>
      <c r="ZP32" s="124"/>
      <c r="ZQ32" s="124"/>
      <c r="ZR32" s="124"/>
      <c r="ZS32" s="124"/>
      <c r="ZT32" s="124"/>
      <c r="ZU32" s="124"/>
      <c r="ZV32" s="124"/>
      <c r="ZW32" s="124"/>
      <c r="ZX32" s="124"/>
      <c r="ZY32" s="124"/>
      <c r="ZZ32" s="124"/>
      <c r="AAA32" s="124"/>
      <c r="AAB32" s="124"/>
      <c r="AAC32" s="124"/>
      <c r="AAD32" s="124"/>
      <c r="AAE32" s="124"/>
      <c r="AAF32" s="124"/>
      <c r="AAG32" s="124"/>
      <c r="AAH32" s="124"/>
      <c r="AAI32" s="124"/>
      <c r="AAJ32" s="124"/>
      <c r="AAK32" s="124"/>
      <c r="AAL32" s="124"/>
      <c r="AAM32" s="124"/>
      <c r="AAN32" s="124"/>
      <c r="AAO32" s="124"/>
      <c r="AAP32" s="124"/>
      <c r="AAQ32" s="124"/>
      <c r="AAR32" s="124"/>
      <c r="AAS32" s="124"/>
      <c r="AAT32" s="124"/>
      <c r="AAU32" s="124"/>
      <c r="AAV32" s="124"/>
      <c r="AAW32" s="124"/>
      <c r="AAX32" s="124"/>
      <c r="AAY32" s="124"/>
      <c r="AAZ32" s="124"/>
      <c r="ABA32" s="124"/>
      <c r="ABB32" s="124"/>
      <c r="ABC32" s="124"/>
      <c r="ABD32" s="124"/>
      <c r="ABE32" s="124"/>
      <c r="ABF32" s="124"/>
      <c r="ABG32" s="124"/>
      <c r="ABH32" s="124"/>
      <c r="ABI32" s="124"/>
      <c r="ABJ32" s="124"/>
      <c r="ABK32" s="124"/>
      <c r="ABL32" s="124"/>
      <c r="ABM32" s="124"/>
      <c r="ABN32" s="124"/>
      <c r="ABO32" s="124"/>
      <c r="ABP32" s="124"/>
      <c r="ABQ32" s="124"/>
      <c r="ABR32" s="124"/>
      <c r="ABS32" s="124"/>
      <c r="ABT32" s="124"/>
      <c r="ABU32" s="124"/>
      <c r="ABV32" s="124"/>
      <c r="ABW32" s="124"/>
      <c r="ABX32" s="124"/>
      <c r="ABY32" s="124"/>
      <c r="ABZ32" s="124"/>
      <c r="ACA32" s="124"/>
      <c r="ACB32" s="124"/>
      <c r="ACC32" s="124"/>
      <c r="ACD32" s="124"/>
      <c r="ACE32" s="124"/>
      <c r="ACF32" s="124"/>
      <c r="ACG32" s="124"/>
      <c r="ACH32" s="124"/>
      <c r="ACI32" s="124"/>
      <c r="ACJ32" s="124"/>
      <c r="ACK32" s="124"/>
      <c r="ACL32" s="124"/>
      <c r="ACM32" s="124"/>
      <c r="ACN32" s="124"/>
      <c r="ACO32" s="124"/>
      <c r="ACP32" s="124"/>
      <c r="ACQ32" s="124"/>
      <c r="ACR32" s="124"/>
      <c r="ACS32" s="124"/>
      <c r="ACT32" s="124"/>
      <c r="ACU32" s="124"/>
      <c r="ACV32" s="124"/>
      <c r="ACW32" s="124"/>
      <c r="ACX32" s="124"/>
      <c r="ACY32" s="124"/>
      <c r="ACZ32" s="124"/>
      <c r="ADA32" s="124"/>
      <c r="ADB32" s="124"/>
      <c r="ADC32" s="124"/>
      <c r="ADD32" s="124"/>
      <c r="ADE32" s="124"/>
      <c r="ADF32" s="124"/>
      <c r="ADG32" s="124"/>
      <c r="ADH32" s="124"/>
      <c r="ADI32" s="124"/>
      <c r="ADJ32" s="124"/>
      <c r="ADK32" s="124"/>
      <c r="ADL32" s="124"/>
      <c r="ADM32" s="124"/>
      <c r="ADN32" s="124"/>
      <c r="ADO32" s="124"/>
      <c r="ADP32" s="124"/>
      <c r="ADQ32" s="124"/>
      <c r="ADR32" s="124"/>
      <c r="ADS32" s="124"/>
      <c r="ADT32" s="124"/>
      <c r="ADU32" s="124"/>
      <c r="ADV32" s="124"/>
      <c r="ADW32" s="124"/>
      <c r="ADX32" s="124"/>
      <c r="ADY32" s="124"/>
      <c r="ADZ32" s="124"/>
      <c r="AEA32" s="124"/>
      <c r="AEB32" s="124"/>
      <c r="AEC32" s="124"/>
      <c r="AED32" s="124"/>
      <c r="AEE32" s="124"/>
      <c r="AEF32" s="124"/>
      <c r="AEG32" s="124"/>
      <c r="AEH32" s="124"/>
      <c r="AEI32" s="124"/>
      <c r="AEJ32" s="124"/>
      <c r="AEK32" s="124"/>
      <c r="AEL32" s="124"/>
      <c r="AEM32" s="124"/>
      <c r="AEN32" s="124"/>
      <c r="AEO32" s="124"/>
      <c r="AEP32" s="124"/>
      <c r="AEQ32" s="124"/>
      <c r="AER32" s="124"/>
      <c r="AES32" s="124"/>
      <c r="AET32" s="124"/>
      <c r="AEU32" s="124"/>
      <c r="AEV32" s="124"/>
      <c r="AEW32" s="124"/>
      <c r="AEX32" s="124"/>
      <c r="AEY32" s="124"/>
      <c r="AEZ32" s="124"/>
      <c r="AFA32" s="124"/>
      <c r="AFB32" s="124"/>
      <c r="AFC32" s="124"/>
      <c r="AFD32" s="124"/>
      <c r="AFE32" s="124"/>
      <c r="AFF32" s="124"/>
      <c r="AFG32" s="124"/>
      <c r="AFH32" s="124"/>
      <c r="AFI32" s="124"/>
      <c r="AFJ32" s="124"/>
      <c r="AFK32" s="124"/>
      <c r="AFL32" s="124"/>
      <c r="AFM32" s="124"/>
      <c r="AFN32" s="124"/>
      <c r="AFO32" s="124"/>
      <c r="AFP32" s="124"/>
      <c r="AFQ32" s="124"/>
      <c r="AFR32" s="124"/>
      <c r="AFS32" s="124"/>
      <c r="AFT32" s="124"/>
      <c r="AFU32" s="124"/>
      <c r="AFV32" s="124"/>
      <c r="AFW32" s="124"/>
      <c r="AFX32" s="124"/>
      <c r="AFY32" s="124"/>
      <c r="AFZ32" s="124"/>
      <c r="AGA32" s="124"/>
      <c r="AGB32" s="124"/>
      <c r="AGC32" s="124"/>
      <c r="AGD32" s="124"/>
      <c r="AGE32" s="124"/>
      <c r="AGF32" s="124"/>
      <c r="AGG32" s="124"/>
      <c r="AGH32" s="124"/>
      <c r="AGI32" s="124"/>
      <c r="AGJ32" s="124"/>
      <c r="AGK32" s="124"/>
      <c r="AGL32" s="124"/>
      <c r="AGM32" s="124"/>
      <c r="AGN32" s="124"/>
      <c r="AGO32" s="124"/>
      <c r="AGP32" s="124"/>
      <c r="AGQ32" s="124"/>
      <c r="AGR32" s="124"/>
      <c r="AGS32" s="124"/>
      <c r="AGT32" s="124"/>
      <c r="AGU32" s="124"/>
      <c r="AGV32" s="124"/>
      <c r="AGW32" s="124"/>
      <c r="AGX32" s="124"/>
      <c r="AGY32" s="124"/>
      <c r="AGZ32" s="124"/>
      <c r="AHA32" s="124"/>
      <c r="AHB32" s="124"/>
      <c r="AHC32" s="124"/>
      <c r="AHD32" s="124"/>
      <c r="AHE32" s="124"/>
      <c r="AHF32" s="124"/>
      <c r="AHG32" s="124"/>
      <c r="AHH32" s="124"/>
      <c r="AHI32" s="124"/>
      <c r="AHJ32" s="124"/>
      <c r="AHK32" s="124"/>
      <c r="AHL32" s="124"/>
      <c r="AHM32" s="124"/>
      <c r="AHN32" s="124"/>
      <c r="AHO32" s="124"/>
      <c r="AHP32" s="124"/>
      <c r="AHQ32" s="124"/>
      <c r="AHR32" s="124"/>
      <c r="AHS32" s="124"/>
      <c r="AHT32" s="124"/>
      <c r="AHU32" s="124"/>
      <c r="AHV32" s="124"/>
      <c r="AHW32" s="124"/>
      <c r="AHX32" s="124"/>
      <c r="AHY32" s="124"/>
      <c r="AHZ32" s="124"/>
      <c r="AIA32" s="124"/>
      <c r="AIB32" s="124"/>
      <c r="AIC32" s="124"/>
      <c r="AID32" s="124"/>
      <c r="AIE32" s="124"/>
      <c r="AIF32" s="124"/>
      <c r="AIG32" s="124"/>
      <c r="AIH32" s="124"/>
      <c r="AII32" s="124"/>
      <c r="AIJ32" s="124"/>
      <c r="AIK32" s="124"/>
      <c r="AIL32" s="124"/>
      <c r="AIM32" s="124"/>
      <c r="AIN32" s="124"/>
      <c r="AIO32" s="124"/>
      <c r="AIP32" s="124"/>
      <c r="AIQ32" s="124"/>
      <c r="AIR32" s="124"/>
      <c r="AIS32" s="124"/>
    </row>
    <row r="33" spans="1:929" ht="39" customHeight="1" x14ac:dyDescent="0.2">
      <c r="A33" s="37"/>
      <c r="B33" s="272"/>
      <c r="C33" s="100" t="s">
        <v>45</v>
      </c>
      <c r="D33" s="128" t="s">
        <v>381</v>
      </c>
      <c r="E33" s="153"/>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c r="GI33" s="124"/>
      <c r="GJ33" s="124"/>
      <c r="GK33" s="124"/>
      <c r="GL33" s="124"/>
      <c r="GM33" s="124"/>
      <c r="GN33" s="124"/>
      <c r="GO33" s="124"/>
      <c r="GP33" s="124"/>
      <c r="GQ33" s="124"/>
      <c r="GR33" s="124"/>
      <c r="GS33" s="124"/>
      <c r="GT33" s="124"/>
      <c r="GU33" s="124"/>
      <c r="GV33" s="124"/>
      <c r="GW33" s="124"/>
      <c r="GX33" s="124"/>
      <c r="GY33" s="124"/>
      <c r="GZ33" s="124"/>
      <c r="HA33" s="124"/>
      <c r="HB33" s="124"/>
      <c r="HC33" s="124"/>
      <c r="HD33" s="124"/>
      <c r="HE33" s="124"/>
      <c r="HF33" s="124"/>
      <c r="HG33" s="124"/>
      <c r="HH33" s="124"/>
      <c r="HI33" s="124"/>
      <c r="HJ33" s="124"/>
      <c r="HK33" s="124"/>
      <c r="HL33" s="124"/>
      <c r="HM33" s="124"/>
      <c r="HN33" s="124"/>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24"/>
      <c r="IT33" s="124"/>
      <c r="IU33" s="124"/>
      <c r="IV33" s="124"/>
      <c r="IW33" s="124"/>
      <c r="IX33" s="124"/>
      <c r="IY33" s="124"/>
      <c r="IZ33" s="124"/>
      <c r="JA33" s="124"/>
      <c r="JB33" s="124"/>
      <c r="JC33" s="124"/>
      <c r="JD33" s="124"/>
      <c r="JE33" s="124"/>
      <c r="JF33" s="124"/>
      <c r="JG33" s="124"/>
      <c r="JH33" s="124"/>
      <c r="JI33" s="124"/>
      <c r="JJ33" s="124"/>
      <c r="JK33" s="124"/>
      <c r="JL33" s="124"/>
      <c r="JM33" s="124"/>
      <c r="JN33" s="124"/>
      <c r="JO33" s="124"/>
      <c r="JP33" s="124"/>
      <c r="JQ33" s="124"/>
      <c r="JR33" s="124"/>
      <c r="JS33" s="124"/>
      <c r="JT33" s="124"/>
      <c r="JU33" s="124"/>
      <c r="JV33" s="124"/>
      <c r="JW33" s="124"/>
      <c r="JX33" s="124"/>
      <c r="JY33" s="124"/>
      <c r="JZ33" s="124"/>
      <c r="KA33" s="124"/>
      <c r="KB33" s="124"/>
      <c r="KC33" s="124"/>
      <c r="KD33" s="124"/>
      <c r="KE33" s="124"/>
      <c r="KF33" s="124"/>
      <c r="KG33" s="124"/>
      <c r="KH33" s="124"/>
      <c r="KI33" s="124"/>
      <c r="KJ33" s="124"/>
      <c r="KK33" s="124"/>
      <c r="KL33" s="124"/>
      <c r="KM33" s="124"/>
      <c r="KN33" s="124"/>
      <c r="KO33" s="124"/>
      <c r="KP33" s="124"/>
      <c r="KQ33" s="124"/>
      <c r="KR33" s="124"/>
      <c r="KS33" s="124"/>
      <c r="KT33" s="124"/>
      <c r="KU33" s="124"/>
      <c r="KV33" s="124"/>
      <c r="KW33" s="124"/>
      <c r="KX33" s="124"/>
      <c r="KY33" s="124"/>
      <c r="KZ33" s="124"/>
      <c r="LA33" s="124"/>
      <c r="LB33" s="124"/>
      <c r="LC33" s="124"/>
      <c r="LD33" s="124"/>
      <c r="LE33" s="124"/>
      <c r="LF33" s="124"/>
      <c r="LG33" s="124"/>
      <c r="LH33" s="124"/>
      <c r="LI33" s="124"/>
      <c r="LJ33" s="124"/>
      <c r="LK33" s="124"/>
      <c r="LL33" s="124"/>
      <c r="LM33" s="124"/>
      <c r="LN33" s="124"/>
      <c r="LO33" s="124"/>
      <c r="LP33" s="124"/>
      <c r="LQ33" s="124"/>
      <c r="LR33" s="124"/>
      <c r="LS33" s="124"/>
      <c r="LT33" s="124"/>
      <c r="LU33" s="124"/>
      <c r="LV33" s="124"/>
      <c r="LW33" s="124"/>
      <c r="LX33" s="124"/>
      <c r="LY33" s="124"/>
      <c r="LZ33" s="124"/>
      <c r="MA33" s="124"/>
      <c r="MB33" s="124"/>
      <c r="MC33" s="124"/>
      <c r="MD33" s="124"/>
      <c r="ME33" s="124"/>
      <c r="MF33" s="124"/>
      <c r="MG33" s="124"/>
      <c r="MH33" s="124"/>
      <c r="MI33" s="124"/>
      <c r="MJ33" s="124"/>
      <c r="MK33" s="124"/>
      <c r="ML33" s="124"/>
      <c r="MM33" s="124"/>
      <c r="MN33" s="124"/>
      <c r="MO33" s="124"/>
      <c r="MP33" s="124"/>
      <c r="MQ33" s="124"/>
      <c r="MR33" s="124"/>
      <c r="MS33" s="124"/>
      <c r="MT33" s="124"/>
      <c r="MU33" s="124"/>
      <c r="MV33" s="124"/>
      <c r="MW33" s="124"/>
      <c r="MX33" s="124"/>
      <c r="MY33" s="124"/>
      <c r="MZ33" s="124"/>
      <c r="NA33" s="124"/>
      <c r="NB33" s="124"/>
      <c r="NC33" s="124"/>
      <c r="ND33" s="124"/>
      <c r="NE33" s="124"/>
      <c r="NF33" s="124"/>
      <c r="NG33" s="124"/>
      <c r="NH33" s="124"/>
      <c r="NI33" s="124"/>
      <c r="NJ33" s="124"/>
      <c r="NK33" s="124"/>
      <c r="NL33" s="124"/>
      <c r="NM33" s="124"/>
      <c r="NN33" s="124"/>
      <c r="NO33" s="124"/>
      <c r="NP33" s="124"/>
      <c r="NQ33" s="124"/>
      <c r="NR33" s="124"/>
      <c r="NS33" s="124"/>
      <c r="NT33" s="124"/>
      <c r="NU33" s="124"/>
      <c r="NV33" s="124"/>
      <c r="NW33" s="124"/>
      <c r="NX33" s="124"/>
      <c r="NY33" s="124"/>
      <c r="NZ33" s="124"/>
      <c r="OA33" s="124"/>
      <c r="OB33" s="124"/>
      <c r="OC33" s="124"/>
      <c r="OD33" s="124"/>
      <c r="OE33" s="124"/>
      <c r="OF33" s="124"/>
      <c r="OG33" s="124"/>
      <c r="OH33" s="124"/>
      <c r="OI33" s="124"/>
      <c r="OJ33" s="124"/>
      <c r="OK33" s="124"/>
      <c r="OL33" s="124"/>
      <c r="OM33" s="124"/>
      <c r="ON33" s="124"/>
      <c r="OO33" s="124"/>
      <c r="OP33" s="124"/>
      <c r="OQ33" s="124"/>
      <c r="OR33" s="124"/>
      <c r="OS33" s="124"/>
      <c r="OT33" s="124"/>
      <c r="OU33" s="124"/>
      <c r="OV33" s="124"/>
      <c r="OW33" s="124"/>
      <c r="OX33" s="124"/>
      <c r="OY33" s="124"/>
      <c r="OZ33" s="124"/>
      <c r="PA33" s="124"/>
      <c r="PB33" s="124"/>
      <c r="PC33" s="124"/>
      <c r="PD33" s="124"/>
      <c r="PE33" s="124"/>
      <c r="PF33" s="124"/>
      <c r="PG33" s="124"/>
      <c r="PH33" s="124"/>
      <c r="PI33" s="124"/>
      <c r="PJ33" s="124"/>
      <c r="PK33" s="124"/>
      <c r="PL33" s="124"/>
      <c r="PM33" s="124"/>
      <c r="PN33" s="124"/>
      <c r="PO33" s="124"/>
      <c r="PP33" s="124"/>
      <c r="PQ33" s="124"/>
      <c r="PR33" s="124"/>
      <c r="PS33" s="124"/>
      <c r="PT33" s="124"/>
      <c r="PU33" s="124"/>
      <c r="PV33" s="124"/>
      <c r="PW33" s="124"/>
      <c r="PX33" s="124"/>
      <c r="PY33" s="124"/>
      <c r="PZ33" s="124"/>
      <c r="QA33" s="124"/>
      <c r="QB33" s="124"/>
      <c r="QC33" s="124"/>
      <c r="QD33" s="124"/>
      <c r="QE33" s="124"/>
      <c r="QF33" s="124"/>
      <c r="QG33" s="124"/>
      <c r="QH33" s="124"/>
      <c r="QI33" s="124"/>
      <c r="QJ33" s="124"/>
      <c r="QK33" s="124"/>
      <c r="QL33" s="124"/>
      <c r="QM33" s="124"/>
      <c r="QN33" s="124"/>
      <c r="QO33" s="124"/>
      <c r="QP33" s="124"/>
      <c r="QQ33" s="124"/>
      <c r="QR33" s="124"/>
      <c r="QS33" s="124"/>
      <c r="QT33" s="124"/>
      <c r="QU33" s="124"/>
      <c r="QV33" s="124"/>
      <c r="QW33" s="124"/>
      <c r="QX33" s="124"/>
      <c r="QY33" s="124"/>
      <c r="QZ33" s="124"/>
      <c r="RA33" s="124"/>
      <c r="RB33" s="124"/>
      <c r="RC33" s="124"/>
      <c r="RD33" s="124"/>
      <c r="RE33" s="124"/>
      <c r="RF33" s="124"/>
      <c r="RG33" s="124"/>
      <c r="RH33" s="124"/>
      <c r="RI33" s="124"/>
      <c r="RJ33" s="124"/>
      <c r="RK33" s="124"/>
      <c r="RL33" s="124"/>
      <c r="RM33" s="124"/>
      <c r="RN33" s="124"/>
      <c r="RO33" s="124"/>
      <c r="RP33" s="124"/>
      <c r="RQ33" s="124"/>
      <c r="RR33" s="124"/>
      <c r="RS33" s="124"/>
      <c r="RT33" s="124"/>
      <c r="RU33" s="124"/>
      <c r="RV33" s="124"/>
      <c r="RW33" s="124"/>
      <c r="RX33" s="124"/>
      <c r="RY33" s="124"/>
      <c r="RZ33" s="124"/>
      <c r="SA33" s="124"/>
      <c r="SB33" s="124"/>
      <c r="SC33" s="124"/>
      <c r="SD33" s="124"/>
      <c r="SE33" s="124"/>
      <c r="SF33" s="124"/>
      <c r="SG33" s="124"/>
      <c r="SH33" s="124"/>
      <c r="SI33" s="124"/>
      <c r="SJ33" s="124"/>
      <c r="SK33" s="124"/>
      <c r="SL33" s="124"/>
      <c r="SM33" s="124"/>
      <c r="SN33" s="124"/>
      <c r="SO33" s="124"/>
      <c r="SP33" s="124"/>
      <c r="SQ33" s="124"/>
      <c r="SR33" s="124"/>
      <c r="SS33" s="124"/>
      <c r="ST33" s="124"/>
      <c r="SU33" s="124"/>
      <c r="SV33" s="124"/>
      <c r="SW33" s="124"/>
      <c r="SX33" s="124"/>
      <c r="SY33" s="124"/>
      <c r="SZ33" s="124"/>
      <c r="TA33" s="124"/>
      <c r="TB33" s="124"/>
      <c r="TC33" s="124"/>
      <c r="TD33" s="124"/>
      <c r="TE33" s="124"/>
      <c r="TF33" s="124"/>
      <c r="TG33" s="124"/>
      <c r="TH33" s="124"/>
      <c r="TI33" s="124"/>
      <c r="TJ33" s="124"/>
      <c r="TK33" s="124"/>
      <c r="TL33" s="124"/>
      <c r="TM33" s="124"/>
      <c r="TN33" s="124"/>
      <c r="TO33" s="124"/>
      <c r="TP33" s="124"/>
      <c r="TQ33" s="124"/>
      <c r="TR33" s="124"/>
      <c r="TS33" s="124"/>
      <c r="TT33" s="124"/>
      <c r="TU33" s="124"/>
      <c r="TV33" s="124"/>
      <c r="TW33" s="124"/>
      <c r="TX33" s="124"/>
      <c r="TY33" s="124"/>
      <c r="TZ33" s="124"/>
      <c r="UA33" s="124"/>
      <c r="UB33" s="124"/>
      <c r="UC33" s="124"/>
      <c r="UD33" s="124"/>
      <c r="UE33" s="124"/>
      <c r="UF33" s="124"/>
      <c r="UG33" s="124"/>
      <c r="UH33" s="124"/>
      <c r="UI33" s="124"/>
      <c r="UJ33" s="124"/>
      <c r="UK33" s="124"/>
      <c r="UL33" s="124"/>
      <c r="UM33" s="124"/>
      <c r="UN33" s="124"/>
      <c r="UO33" s="124"/>
      <c r="UP33" s="124"/>
      <c r="UQ33" s="124"/>
      <c r="UR33" s="124"/>
      <c r="US33" s="124"/>
      <c r="UT33" s="124"/>
      <c r="UU33" s="124"/>
      <c r="UV33" s="124"/>
      <c r="UW33" s="124"/>
      <c r="UX33" s="124"/>
      <c r="UY33" s="124"/>
      <c r="UZ33" s="124"/>
      <c r="VA33" s="124"/>
      <c r="VB33" s="124"/>
      <c r="VC33" s="124"/>
      <c r="VD33" s="124"/>
      <c r="VE33" s="124"/>
      <c r="VF33" s="124"/>
      <c r="VG33" s="124"/>
      <c r="VH33" s="124"/>
      <c r="VI33" s="124"/>
      <c r="VJ33" s="124"/>
      <c r="VK33" s="124"/>
      <c r="VL33" s="124"/>
      <c r="VM33" s="124"/>
      <c r="VN33" s="124"/>
      <c r="VO33" s="124"/>
      <c r="VP33" s="124"/>
      <c r="VQ33" s="124"/>
      <c r="VR33" s="124"/>
      <c r="VS33" s="124"/>
      <c r="VT33" s="124"/>
      <c r="VU33" s="124"/>
      <c r="VV33" s="124"/>
      <c r="VW33" s="124"/>
      <c r="VX33" s="124"/>
      <c r="VY33" s="124"/>
      <c r="VZ33" s="124"/>
      <c r="WA33" s="124"/>
      <c r="WB33" s="124"/>
      <c r="WC33" s="124"/>
      <c r="WD33" s="124"/>
      <c r="WE33" s="124"/>
      <c r="WF33" s="124"/>
      <c r="WG33" s="124"/>
      <c r="WH33" s="124"/>
      <c r="WI33" s="124"/>
      <c r="WJ33" s="124"/>
      <c r="WK33" s="124"/>
      <c r="WL33" s="124"/>
      <c r="WM33" s="124"/>
      <c r="WN33" s="124"/>
      <c r="WO33" s="124"/>
      <c r="WP33" s="124"/>
      <c r="WQ33" s="124"/>
      <c r="WR33" s="124"/>
      <c r="WS33" s="124"/>
      <c r="WT33" s="124"/>
      <c r="WU33" s="124"/>
      <c r="WV33" s="124"/>
      <c r="WW33" s="124"/>
      <c r="WX33" s="124"/>
      <c r="WY33" s="124"/>
      <c r="WZ33" s="124"/>
      <c r="XA33" s="124"/>
      <c r="XB33" s="124"/>
      <c r="XC33" s="124"/>
      <c r="XD33" s="124"/>
      <c r="XE33" s="124"/>
      <c r="XF33" s="124"/>
      <c r="XG33" s="124"/>
      <c r="XH33" s="124"/>
      <c r="XI33" s="124"/>
      <c r="XJ33" s="124"/>
      <c r="XK33" s="124"/>
      <c r="XL33" s="124"/>
      <c r="XM33" s="124"/>
      <c r="XN33" s="124"/>
      <c r="XO33" s="124"/>
      <c r="XP33" s="124"/>
      <c r="XQ33" s="124"/>
      <c r="XR33" s="124"/>
      <c r="XS33" s="124"/>
      <c r="XT33" s="124"/>
      <c r="XU33" s="124"/>
      <c r="XV33" s="124"/>
      <c r="XW33" s="124"/>
      <c r="XX33" s="124"/>
      <c r="XY33" s="124"/>
      <c r="XZ33" s="124"/>
      <c r="YA33" s="124"/>
      <c r="YB33" s="124"/>
      <c r="YC33" s="124"/>
      <c r="YD33" s="124"/>
      <c r="YE33" s="124"/>
      <c r="YF33" s="124"/>
      <c r="YG33" s="124"/>
      <c r="YH33" s="124"/>
      <c r="YI33" s="124"/>
      <c r="YJ33" s="124"/>
      <c r="YK33" s="124"/>
      <c r="YL33" s="124"/>
      <c r="YM33" s="124"/>
      <c r="YN33" s="124"/>
      <c r="YO33" s="124"/>
      <c r="YP33" s="124"/>
      <c r="YQ33" s="124"/>
      <c r="YR33" s="124"/>
      <c r="YS33" s="124"/>
      <c r="YT33" s="124"/>
      <c r="YU33" s="124"/>
      <c r="YV33" s="124"/>
      <c r="YW33" s="124"/>
      <c r="YX33" s="124"/>
      <c r="YY33" s="124"/>
      <c r="YZ33" s="124"/>
      <c r="ZA33" s="124"/>
      <c r="ZB33" s="124"/>
      <c r="ZC33" s="124"/>
      <c r="ZD33" s="124"/>
      <c r="ZE33" s="124"/>
      <c r="ZF33" s="124"/>
      <c r="ZG33" s="124"/>
      <c r="ZH33" s="124"/>
      <c r="ZI33" s="124"/>
      <c r="ZJ33" s="124"/>
      <c r="ZK33" s="124"/>
      <c r="ZL33" s="124"/>
      <c r="ZM33" s="124"/>
      <c r="ZN33" s="124"/>
      <c r="ZO33" s="124"/>
      <c r="ZP33" s="124"/>
      <c r="ZQ33" s="124"/>
      <c r="ZR33" s="124"/>
      <c r="ZS33" s="124"/>
      <c r="ZT33" s="124"/>
      <c r="ZU33" s="124"/>
      <c r="ZV33" s="124"/>
      <c r="ZW33" s="124"/>
      <c r="ZX33" s="124"/>
      <c r="ZY33" s="124"/>
      <c r="ZZ33" s="124"/>
      <c r="AAA33" s="124"/>
      <c r="AAB33" s="124"/>
      <c r="AAC33" s="124"/>
      <c r="AAD33" s="124"/>
      <c r="AAE33" s="124"/>
      <c r="AAF33" s="124"/>
      <c r="AAG33" s="124"/>
      <c r="AAH33" s="124"/>
      <c r="AAI33" s="124"/>
      <c r="AAJ33" s="124"/>
      <c r="AAK33" s="124"/>
      <c r="AAL33" s="124"/>
      <c r="AAM33" s="124"/>
      <c r="AAN33" s="124"/>
      <c r="AAO33" s="124"/>
      <c r="AAP33" s="124"/>
      <c r="AAQ33" s="124"/>
      <c r="AAR33" s="124"/>
      <c r="AAS33" s="124"/>
      <c r="AAT33" s="124"/>
      <c r="AAU33" s="124"/>
      <c r="AAV33" s="124"/>
      <c r="AAW33" s="124"/>
      <c r="AAX33" s="124"/>
      <c r="AAY33" s="124"/>
      <c r="AAZ33" s="124"/>
      <c r="ABA33" s="124"/>
      <c r="ABB33" s="124"/>
      <c r="ABC33" s="124"/>
      <c r="ABD33" s="124"/>
      <c r="ABE33" s="124"/>
      <c r="ABF33" s="124"/>
      <c r="ABG33" s="124"/>
      <c r="ABH33" s="124"/>
      <c r="ABI33" s="124"/>
      <c r="ABJ33" s="124"/>
      <c r="ABK33" s="124"/>
      <c r="ABL33" s="124"/>
      <c r="ABM33" s="124"/>
      <c r="ABN33" s="124"/>
      <c r="ABO33" s="124"/>
      <c r="ABP33" s="124"/>
      <c r="ABQ33" s="124"/>
      <c r="ABR33" s="124"/>
      <c r="ABS33" s="124"/>
      <c r="ABT33" s="124"/>
      <c r="ABU33" s="124"/>
      <c r="ABV33" s="124"/>
      <c r="ABW33" s="124"/>
      <c r="ABX33" s="124"/>
      <c r="ABY33" s="124"/>
      <c r="ABZ33" s="124"/>
      <c r="ACA33" s="124"/>
      <c r="ACB33" s="124"/>
      <c r="ACC33" s="124"/>
      <c r="ACD33" s="124"/>
      <c r="ACE33" s="124"/>
      <c r="ACF33" s="124"/>
      <c r="ACG33" s="124"/>
      <c r="ACH33" s="124"/>
      <c r="ACI33" s="124"/>
      <c r="ACJ33" s="124"/>
      <c r="ACK33" s="124"/>
      <c r="ACL33" s="124"/>
      <c r="ACM33" s="124"/>
      <c r="ACN33" s="124"/>
      <c r="ACO33" s="124"/>
      <c r="ACP33" s="124"/>
      <c r="ACQ33" s="124"/>
      <c r="ACR33" s="124"/>
      <c r="ACS33" s="124"/>
      <c r="ACT33" s="124"/>
      <c r="ACU33" s="124"/>
      <c r="ACV33" s="124"/>
      <c r="ACW33" s="124"/>
      <c r="ACX33" s="124"/>
      <c r="ACY33" s="124"/>
      <c r="ACZ33" s="124"/>
      <c r="ADA33" s="124"/>
      <c r="ADB33" s="124"/>
      <c r="ADC33" s="124"/>
      <c r="ADD33" s="124"/>
      <c r="ADE33" s="124"/>
      <c r="ADF33" s="124"/>
      <c r="ADG33" s="124"/>
      <c r="ADH33" s="124"/>
      <c r="ADI33" s="124"/>
      <c r="ADJ33" s="124"/>
      <c r="ADK33" s="124"/>
      <c r="ADL33" s="124"/>
      <c r="ADM33" s="124"/>
      <c r="ADN33" s="124"/>
      <c r="ADO33" s="124"/>
      <c r="ADP33" s="124"/>
      <c r="ADQ33" s="124"/>
      <c r="ADR33" s="124"/>
      <c r="ADS33" s="124"/>
      <c r="ADT33" s="124"/>
      <c r="ADU33" s="124"/>
      <c r="ADV33" s="124"/>
      <c r="ADW33" s="124"/>
      <c r="ADX33" s="124"/>
      <c r="ADY33" s="124"/>
      <c r="ADZ33" s="124"/>
      <c r="AEA33" s="124"/>
      <c r="AEB33" s="124"/>
      <c r="AEC33" s="124"/>
      <c r="AED33" s="124"/>
      <c r="AEE33" s="124"/>
      <c r="AEF33" s="124"/>
      <c r="AEG33" s="124"/>
      <c r="AEH33" s="124"/>
      <c r="AEI33" s="124"/>
      <c r="AEJ33" s="124"/>
      <c r="AEK33" s="124"/>
      <c r="AEL33" s="124"/>
      <c r="AEM33" s="124"/>
      <c r="AEN33" s="124"/>
      <c r="AEO33" s="124"/>
      <c r="AEP33" s="124"/>
      <c r="AEQ33" s="124"/>
      <c r="AER33" s="124"/>
      <c r="AES33" s="124"/>
      <c r="AET33" s="124"/>
      <c r="AEU33" s="124"/>
      <c r="AEV33" s="124"/>
      <c r="AEW33" s="124"/>
      <c r="AEX33" s="124"/>
      <c r="AEY33" s="124"/>
      <c r="AEZ33" s="124"/>
      <c r="AFA33" s="124"/>
      <c r="AFB33" s="124"/>
      <c r="AFC33" s="124"/>
      <c r="AFD33" s="124"/>
      <c r="AFE33" s="124"/>
      <c r="AFF33" s="124"/>
      <c r="AFG33" s="124"/>
      <c r="AFH33" s="124"/>
      <c r="AFI33" s="124"/>
      <c r="AFJ33" s="124"/>
      <c r="AFK33" s="124"/>
      <c r="AFL33" s="124"/>
      <c r="AFM33" s="124"/>
      <c r="AFN33" s="124"/>
      <c r="AFO33" s="124"/>
      <c r="AFP33" s="124"/>
      <c r="AFQ33" s="124"/>
      <c r="AFR33" s="124"/>
      <c r="AFS33" s="124"/>
      <c r="AFT33" s="124"/>
      <c r="AFU33" s="124"/>
      <c r="AFV33" s="124"/>
      <c r="AFW33" s="124"/>
      <c r="AFX33" s="124"/>
      <c r="AFY33" s="124"/>
      <c r="AFZ33" s="124"/>
      <c r="AGA33" s="124"/>
      <c r="AGB33" s="124"/>
      <c r="AGC33" s="124"/>
      <c r="AGD33" s="124"/>
      <c r="AGE33" s="124"/>
      <c r="AGF33" s="124"/>
      <c r="AGG33" s="124"/>
      <c r="AGH33" s="124"/>
      <c r="AGI33" s="124"/>
      <c r="AGJ33" s="124"/>
      <c r="AGK33" s="124"/>
      <c r="AGL33" s="124"/>
      <c r="AGM33" s="124"/>
      <c r="AGN33" s="124"/>
      <c r="AGO33" s="124"/>
      <c r="AGP33" s="124"/>
      <c r="AGQ33" s="124"/>
      <c r="AGR33" s="124"/>
      <c r="AGS33" s="124"/>
      <c r="AGT33" s="124"/>
      <c r="AGU33" s="124"/>
      <c r="AGV33" s="124"/>
      <c r="AGW33" s="124"/>
      <c r="AGX33" s="124"/>
      <c r="AGY33" s="124"/>
      <c r="AGZ33" s="124"/>
      <c r="AHA33" s="124"/>
      <c r="AHB33" s="124"/>
      <c r="AHC33" s="124"/>
      <c r="AHD33" s="124"/>
      <c r="AHE33" s="124"/>
      <c r="AHF33" s="124"/>
      <c r="AHG33" s="124"/>
      <c r="AHH33" s="124"/>
      <c r="AHI33" s="124"/>
      <c r="AHJ33" s="124"/>
      <c r="AHK33" s="124"/>
      <c r="AHL33" s="124"/>
      <c r="AHM33" s="124"/>
      <c r="AHN33" s="124"/>
      <c r="AHO33" s="124"/>
      <c r="AHP33" s="124"/>
      <c r="AHQ33" s="124"/>
      <c r="AHR33" s="124"/>
      <c r="AHS33" s="124"/>
      <c r="AHT33" s="124"/>
      <c r="AHU33" s="124"/>
      <c r="AHV33" s="124"/>
      <c r="AHW33" s="124"/>
      <c r="AHX33" s="124"/>
      <c r="AHY33" s="124"/>
      <c r="AHZ33" s="124"/>
      <c r="AIA33" s="124"/>
      <c r="AIB33" s="124"/>
      <c r="AIC33" s="124"/>
      <c r="AID33" s="124"/>
      <c r="AIE33" s="124"/>
      <c r="AIF33" s="124"/>
      <c r="AIG33" s="124"/>
      <c r="AIH33" s="124"/>
      <c r="AII33" s="124"/>
      <c r="AIJ33" s="124"/>
      <c r="AIK33" s="124"/>
      <c r="AIL33" s="124"/>
      <c r="AIM33" s="124"/>
      <c r="AIN33" s="124"/>
      <c r="AIO33" s="124"/>
      <c r="AIP33" s="124"/>
      <c r="AIQ33" s="124"/>
      <c r="AIR33" s="124"/>
      <c r="AIS33" s="124"/>
    </row>
    <row r="34" spans="1:929" ht="6.6" customHeight="1" x14ac:dyDescent="0.4">
      <c r="A34" s="37"/>
      <c r="B34" s="272"/>
      <c r="C34" s="91"/>
      <c r="D34" s="90"/>
      <c r="E34" s="153"/>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4"/>
      <c r="IP34" s="124"/>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4"/>
      <c r="NJ34" s="124"/>
      <c r="NK34" s="124"/>
      <c r="NL34" s="124"/>
      <c r="NM34" s="124"/>
      <c r="NN34" s="124"/>
      <c r="NO34" s="124"/>
      <c r="NP34" s="124"/>
      <c r="NQ34" s="124"/>
      <c r="NR34" s="124"/>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4"/>
      <c r="SD34" s="124"/>
      <c r="SE34" s="124"/>
      <c r="SF34" s="124"/>
      <c r="SG34" s="124"/>
      <c r="SH34" s="124"/>
      <c r="SI34" s="124"/>
      <c r="SJ34" s="124"/>
      <c r="SK34" s="124"/>
      <c r="SL34" s="124"/>
      <c r="SM34" s="124"/>
      <c r="SN34" s="124"/>
      <c r="SO34" s="124"/>
      <c r="SP34" s="124"/>
      <c r="SQ34" s="124"/>
      <c r="SR34" s="124"/>
      <c r="SS34" s="124"/>
      <c r="ST34" s="124"/>
      <c r="SU34" s="124"/>
      <c r="SV34" s="124"/>
      <c r="SW34" s="124"/>
      <c r="SX34" s="124"/>
      <c r="SY34" s="124"/>
      <c r="SZ34" s="124"/>
      <c r="TA34" s="124"/>
      <c r="TB34" s="124"/>
      <c r="TC34" s="124"/>
      <c r="TD34" s="124"/>
      <c r="TE34" s="124"/>
      <c r="TF34" s="124"/>
      <c r="TG34" s="124"/>
      <c r="TH34" s="124"/>
      <c r="TI34" s="124"/>
      <c r="TJ34" s="124"/>
      <c r="TK34" s="124"/>
      <c r="TL34" s="124"/>
      <c r="TM34" s="124"/>
      <c r="TN34" s="124"/>
      <c r="TO34" s="124"/>
      <c r="TP34" s="124"/>
      <c r="TQ34" s="124"/>
      <c r="TR34" s="124"/>
      <c r="TS34" s="124"/>
      <c r="TT34" s="124"/>
      <c r="TU34" s="124"/>
      <c r="TV34" s="124"/>
      <c r="TW34" s="124"/>
      <c r="TX34" s="124"/>
      <c r="TY34" s="124"/>
      <c r="TZ34" s="124"/>
      <c r="UA34" s="124"/>
      <c r="UB34" s="124"/>
      <c r="UC34" s="124"/>
      <c r="UD34" s="124"/>
      <c r="UE34" s="124"/>
      <c r="UF34" s="124"/>
      <c r="UG34" s="124"/>
      <c r="UH34" s="124"/>
      <c r="UI34" s="124"/>
      <c r="UJ34" s="124"/>
      <c r="UK34" s="124"/>
      <c r="UL34" s="124"/>
      <c r="UM34" s="124"/>
      <c r="UN34" s="124"/>
      <c r="UO34" s="124"/>
      <c r="UP34" s="124"/>
      <c r="UQ34" s="124"/>
      <c r="UR34" s="124"/>
      <c r="US34" s="124"/>
      <c r="UT34" s="124"/>
      <c r="UU34" s="124"/>
      <c r="UV34" s="124"/>
      <c r="UW34" s="124"/>
      <c r="UX34" s="124"/>
      <c r="UY34" s="124"/>
      <c r="UZ34" s="124"/>
      <c r="VA34" s="124"/>
      <c r="VB34" s="124"/>
      <c r="VC34" s="124"/>
      <c r="VD34" s="124"/>
      <c r="VE34" s="124"/>
      <c r="VF34" s="124"/>
      <c r="VG34" s="124"/>
      <c r="VH34" s="124"/>
      <c r="VI34" s="124"/>
      <c r="VJ34" s="124"/>
      <c r="VK34" s="124"/>
      <c r="VL34" s="124"/>
      <c r="VM34" s="124"/>
      <c r="VN34" s="124"/>
      <c r="VO34" s="124"/>
      <c r="VP34" s="124"/>
      <c r="VQ34" s="124"/>
      <c r="VR34" s="124"/>
      <c r="VS34" s="124"/>
      <c r="VT34" s="124"/>
      <c r="VU34" s="124"/>
      <c r="VV34" s="124"/>
      <c r="VW34" s="124"/>
      <c r="VX34" s="124"/>
      <c r="VY34" s="124"/>
      <c r="VZ34" s="124"/>
      <c r="WA34" s="124"/>
      <c r="WB34" s="124"/>
      <c r="WC34" s="124"/>
      <c r="WD34" s="124"/>
      <c r="WE34" s="124"/>
      <c r="WF34" s="124"/>
      <c r="WG34" s="124"/>
      <c r="WH34" s="124"/>
      <c r="WI34" s="124"/>
      <c r="WJ34" s="124"/>
      <c r="WK34" s="124"/>
      <c r="WL34" s="124"/>
      <c r="WM34" s="124"/>
      <c r="WN34" s="124"/>
      <c r="WO34" s="124"/>
      <c r="WP34" s="124"/>
      <c r="WQ34" s="124"/>
      <c r="WR34" s="124"/>
      <c r="WS34" s="124"/>
      <c r="WT34" s="124"/>
      <c r="WU34" s="124"/>
      <c r="WV34" s="124"/>
      <c r="WW34" s="124"/>
      <c r="WX34" s="124"/>
      <c r="WY34" s="124"/>
      <c r="WZ34" s="124"/>
      <c r="XA34" s="124"/>
      <c r="XB34" s="124"/>
      <c r="XC34" s="124"/>
      <c r="XD34" s="124"/>
      <c r="XE34" s="124"/>
      <c r="XF34" s="124"/>
      <c r="XG34" s="124"/>
      <c r="XH34" s="124"/>
      <c r="XI34" s="124"/>
      <c r="XJ34" s="124"/>
      <c r="XK34" s="124"/>
      <c r="XL34" s="124"/>
      <c r="XM34" s="124"/>
      <c r="XN34" s="124"/>
      <c r="XO34" s="124"/>
      <c r="XP34" s="124"/>
      <c r="XQ34" s="124"/>
      <c r="XR34" s="124"/>
      <c r="XS34" s="124"/>
      <c r="XT34" s="124"/>
      <c r="XU34" s="124"/>
      <c r="XV34" s="124"/>
      <c r="XW34" s="124"/>
      <c r="XX34" s="124"/>
      <c r="XY34" s="124"/>
      <c r="XZ34" s="124"/>
      <c r="YA34" s="124"/>
      <c r="YB34" s="124"/>
      <c r="YC34" s="124"/>
      <c r="YD34" s="124"/>
      <c r="YE34" s="124"/>
      <c r="YF34" s="124"/>
      <c r="YG34" s="124"/>
      <c r="YH34" s="124"/>
      <c r="YI34" s="124"/>
      <c r="YJ34" s="124"/>
      <c r="YK34" s="124"/>
      <c r="YL34" s="124"/>
      <c r="YM34" s="124"/>
      <c r="YN34" s="124"/>
      <c r="YO34" s="124"/>
      <c r="YP34" s="124"/>
      <c r="YQ34" s="124"/>
      <c r="YR34" s="124"/>
      <c r="YS34" s="124"/>
      <c r="YT34" s="124"/>
      <c r="YU34" s="124"/>
      <c r="YV34" s="124"/>
      <c r="YW34" s="124"/>
      <c r="YX34" s="124"/>
      <c r="YY34" s="124"/>
      <c r="YZ34" s="124"/>
      <c r="ZA34" s="124"/>
      <c r="ZB34" s="124"/>
      <c r="ZC34" s="124"/>
      <c r="ZD34" s="124"/>
      <c r="ZE34" s="124"/>
      <c r="ZF34" s="124"/>
      <c r="ZG34" s="124"/>
      <c r="ZH34" s="124"/>
      <c r="ZI34" s="124"/>
      <c r="ZJ34" s="124"/>
      <c r="ZK34" s="124"/>
      <c r="ZL34" s="124"/>
      <c r="ZM34" s="124"/>
      <c r="ZN34" s="124"/>
      <c r="ZO34" s="124"/>
      <c r="ZP34" s="124"/>
      <c r="ZQ34" s="124"/>
      <c r="ZR34" s="124"/>
      <c r="ZS34" s="124"/>
      <c r="ZT34" s="124"/>
      <c r="ZU34" s="124"/>
      <c r="ZV34" s="124"/>
      <c r="ZW34" s="124"/>
      <c r="ZX34" s="124"/>
      <c r="ZY34" s="124"/>
      <c r="ZZ34" s="124"/>
      <c r="AAA34" s="124"/>
      <c r="AAB34" s="124"/>
      <c r="AAC34" s="124"/>
      <c r="AAD34" s="124"/>
      <c r="AAE34" s="124"/>
      <c r="AAF34" s="124"/>
      <c r="AAG34" s="124"/>
      <c r="AAH34" s="124"/>
      <c r="AAI34" s="124"/>
      <c r="AAJ34" s="124"/>
      <c r="AAK34" s="124"/>
      <c r="AAL34" s="124"/>
      <c r="AAM34" s="124"/>
      <c r="AAN34" s="124"/>
      <c r="AAO34" s="124"/>
      <c r="AAP34" s="124"/>
      <c r="AAQ34" s="124"/>
      <c r="AAR34" s="124"/>
      <c r="AAS34" s="124"/>
      <c r="AAT34" s="124"/>
      <c r="AAU34" s="124"/>
      <c r="AAV34" s="124"/>
      <c r="AAW34" s="124"/>
      <c r="AAX34" s="124"/>
      <c r="AAY34" s="124"/>
      <c r="AAZ34" s="124"/>
      <c r="ABA34" s="124"/>
      <c r="ABB34" s="124"/>
      <c r="ABC34" s="124"/>
      <c r="ABD34" s="124"/>
      <c r="ABE34" s="124"/>
      <c r="ABF34" s="124"/>
      <c r="ABG34" s="124"/>
      <c r="ABH34" s="124"/>
      <c r="ABI34" s="124"/>
      <c r="ABJ34" s="124"/>
      <c r="ABK34" s="124"/>
      <c r="ABL34" s="124"/>
      <c r="ABM34" s="124"/>
      <c r="ABN34" s="124"/>
      <c r="ABO34" s="124"/>
      <c r="ABP34" s="124"/>
      <c r="ABQ34" s="124"/>
      <c r="ABR34" s="124"/>
      <c r="ABS34" s="124"/>
      <c r="ABT34" s="124"/>
      <c r="ABU34" s="124"/>
      <c r="ABV34" s="124"/>
      <c r="ABW34" s="124"/>
      <c r="ABX34" s="124"/>
      <c r="ABY34" s="124"/>
      <c r="ABZ34" s="124"/>
      <c r="ACA34" s="124"/>
      <c r="ACB34" s="124"/>
      <c r="ACC34" s="124"/>
      <c r="ACD34" s="124"/>
      <c r="ACE34" s="124"/>
      <c r="ACF34" s="124"/>
      <c r="ACG34" s="124"/>
      <c r="ACH34" s="124"/>
      <c r="ACI34" s="124"/>
      <c r="ACJ34" s="124"/>
      <c r="ACK34" s="124"/>
      <c r="ACL34" s="124"/>
      <c r="ACM34" s="124"/>
      <c r="ACN34" s="124"/>
      <c r="ACO34" s="124"/>
      <c r="ACP34" s="124"/>
      <c r="ACQ34" s="124"/>
      <c r="ACR34" s="124"/>
      <c r="ACS34" s="124"/>
      <c r="ACT34" s="124"/>
      <c r="ACU34" s="124"/>
      <c r="ACV34" s="124"/>
      <c r="ACW34" s="124"/>
      <c r="ACX34" s="124"/>
      <c r="ACY34" s="124"/>
      <c r="ACZ34" s="124"/>
      <c r="ADA34" s="124"/>
      <c r="ADB34" s="124"/>
      <c r="ADC34" s="124"/>
      <c r="ADD34" s="124"/>
      <c r="ADE34" s="124"/>
      <c r="ADF34" s="124"/>
      <c r="ADG34" s="124"/>
      <c r="ADH34" s="124"/>
      <c r="ADI34" s="124"/>
      <c r="ADJ34" s="124"/>
      <c r="ADK34" s="124"/>
      <c r="ADL34" s="124"/>
      <c r="ADM34" s="124"/>
      <c r="ADN34" s="124"/>
      <c r="ADO34" s="124"/>
      <c r="ADP34" s="124"/>
      <c r="ADQ34" s="124"/>
      <c r="ADR34" s="124"/>
      <c r="ADS34" s="124"/>
      <c r="ADT34" s="124"/>
      <c r="ADU34" s="124"/>
      <c r="ADV34" s="124"/>
      <c r="ADW34" s="124"/>
      <c r="ADX34" s="124"/>
      <c r="ADY34" s="124"/>
      <c r="ADZ34" s="124"/>
      <c r="AEA34" s="124"/>
      <c r="AEB34" s="124"/>
      <c r="AEC34" s="124"/>
      <c r="AED34" s="124"/>
      <c r="AEE34" s="124"/>
      <c r="AEF34" s="124"/>
      <c r="AEG34" s="124"/>
      <c r="AEH34" s="124"/>
      <c r="AEI34" s="124"/>
      <c r="AEJ34" s="124"/>
      <c r="AEK34" s="124"/>
      <c r="AEL34" s="124"/>
      <c r="AEM34" s="124"/>
      <c r="AEN34" s="124"/>
      <c r="AEO34" s="124"/>
      <c r="AEP34" s="124"/>
      <c r="AEQ34" s="124"/>
      <c r="AER34" s="124"/>
      <c r="AES34" s="124"/>
      <c r="AET34" s="124"/>
      <c r="AEU34" s="124"/>
      <c r="AEV34" s="124"/>
      <c r="AEW34" s="124"/>
      <c r="AEX34" s="124"/>
      <c r="AEY34" s="124"/>
      <c r="AEZ34" s="124"/>
      <c r="AFA34" s="124"/>
      <c r="AFB34" s="124"/>
      <c r="AFC34" s="124"/>
      <c r="AFD34" s="124"/>
      <c r="AFE34" s="124"/>
      <c r="AFF34" s="124"/>
      <c r="AFG34" s="124"/>
      <c r="AFH34" s="124"/>
      <c r="AFI34" s="124"/>
      <c r="AFJ34" s="124"/>
      <c r="AFK34" s="124"/>
      <c r="AFL34" s="124"/>
      <c r="AFM34" s="124"/>
      <c r="AFN34" s="124"/>
      <c r="AFO34" s="124"/>
      <c r="AFP34" s="124"/>
      <c r="AFQ34" s="124"/>
      <c r="AFR34" s="124"/>
      <c r="AFS34" s="124"/>
      <c r="AFT34" s="124"/>
      <c r="AFU34" s="124"/>
      <c r="AFV34" s="124"/>
      <c r="AFW34" s="124"/>
      <c r="AFX34" s="124"/>
      <c r="AFY34" s="124"/>
      <c r="AFZ34" s="124"/>
      <c r="AGA34" s="124"/>
      <c r="AGB34" s="124"/>
      <c r="AGC34" s="124"/>
      <c r="AGD34" s="124"/>
      <c r="AGE34" s="124"/>
      <c r="AGF34" s="124"/>
      <c r="AGG34" s="124"/>
      <c r="AGH34" s="124"/>
      <c r="AGI34" s="124"/>
      <c r="AGJ34" s="124"/>
      <c r="AGK34" s="124"/>
      <c r="AGL34" s="124"/>
      <c r="AGM34" s="124"/>
      <c r="AGN34" s="124"/>
      <c r="AGO34" s="124"/>
      <c r="AGP34" s="124"/>
      <c r="AGQ34" s="124"/>
      <c r="AGR34" s="124"/>
      <c r="AGS34" s="124"/>
      <c r="AGT34" s="124"/>
      <c r="AGU34" s="124"/>
      <c r="AGV34" s="124"/>
      <c r="AGW34" s="124"/>
      <c r="AGX34" s="124"/>
      <c r="AGY34" s="124"/>
      <c r="AGZ34" s="124"/>
      <c r="AHA34" s="124"/>
      <c r="AHB34" s="124"/>
      <c r="AHC34" s="124"/>
      <c r="AHD34" s="124"/>
      <c r="AHE34" s="124"/>
      <c r="AHF34" s="124"/>
      <c r="AHG34" s="124"/>
      <c r="AHH34" s="124"/>
      <c r="AHI34" s="124"/>
      <c r="AHJ34" s="124"/>
      <c r="AHK34" s="124"/>
      <c r="AHL34" s="124"/>
      <c r="AHM34" s="124"/>
      <c r="AHN34" s="124"/>
      <c r="AHO34" s="124"/>
      <c r="AHP34" s="124"/>
      <c r="AHQ34" s="124"/>
      <c r="AHR34" s="124"/>
      <c r="AHS34" s="124"/>
      <c r="AHT34" s="124"/>
      <c r="AHU34" s="124"/>
      <c r="AHV34" s="124"/>
      <c r="AHW34" s="124"/>
      <c r="AHX34" s="124"/>
      <c r="AHY34" s="124"/>
      <c r="AHZ34" s="124"/>
      <c r="AIA34" s="124"/>
      <c r="AIB34" s="124"/>
      <c r="AIC34" s="124"/>
      <c r="AID34" s="124"/>
      <c r="AIE34" s="124"/>
      <c r="AIF34" s="124"/>
      <c r="AIG34" s="124"/>
      <c r="AIH34" s="124"/>
      <c r="AII34" s="124"/>
      <c r="AIJ34" s="124"/>
      <c r="AIK34" s="124"/>
      <c r="AIL34" s="124"/>
      <c r="AIM34" s="124"/>
      <c r="AIN34" s="124"/>
      <c r="AIO34" s="124"/>
      <c r="AIP34" s="124"/>
      <c r="AIQ34" s="124"/>
      <c r="AIR34" s="124"/>
      <c r="AIS34" s="124"/>
    </row>
    <row r="35" spans="1:929" ht="50.1" customHeight="1" x14ac:dyDescent="0.2">
      <c r="A35" s="37"/>
      <c r="B35" s="272"/>
      <c r="C35" s="101" t="s">
        <v>46</v>
      </c>
      <c r="D35" s="127" t="s">
        <v>322</v>
      </c>
      <c r="E35" s="153"/>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t="s">
        <v>341</v>
      </c>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124"/>
      <c r="IH35" s="124"/>
      <c r="II35" s="124"/>
      <c r="IJ35" s="124"/>
      <c r="IK35" s="124"/>
      <c r="IL35" s="124"/>
      <c r="IM35" s="124"/>
      <c r="IN35" s="124"/>
      <c r="IO35" s="124"/>
      <c r="IP35" s="124"/>
      <c r="IQ35" s="124"/>
      <c r="IR35" s="124"/>
      <c r="IS35" s="124"/>
      <c r="IT35" s="124"/>
      <c r="IU35" s="124"/>
      <c r="IV35" s="124"/>
      <c r="IW35" s="124"/>
      <c r="IX35" s="124"/>
      <c r="IY35" s="124"/>
      <c r="IZ35" s="124"/>
      <c r="JA35" s="124"/>
      <c r="JB35" s="124"/>
      <c r="JC35" s="124"/>
      <c r="JD35" s="124"/>
      <c r="JE35" s="124"/>
      <c r="JF35" s="124"/>
      <c r="JG35" s="124"/>
      <c r="JH35" s="124"/>
      <c r="JI35" s="124"/>
      <c r="JJ35" s="124"/>
      <c r="JK35" s="124"/>
      <c r="JL35" s="124"/>
      <c r="JM35" s="124"/>
      <c r="JN35" s="124"/>
      <c r="JO35" s="124"/>
      <c r="JP35" s="124"/>
      <c r="JQ35" s="124"/>
      <c r="JR35" s="124"/>
      <c r="JS35" s="124"/>
      <c r="JT35" s="124"/>
      <c r="JU35" s="124"/>
      <c r="JV35" s="124"/>
      <c r="JW35" s="124"/>
      <c r="JX35" s="124"/>
      <c r="JY35" s="124"/>
      <c r="JZ35" s="124"/>
      <c r="KA35" s="124"/>
      <c r="KB35" s="124"/>
      <c r="KC35" s="124"/>
      <c r="KD35" s="124"/>
      <c r="KE35" s="124"/>
      <c r="KF35" s="124"/>
      <c r="KG35" s="124"/>
      <c r="KH35" s="124"/>
      <c r="KI35" s="124"/>
      <c r="KJ35" s="124"/>
      <c r="KK35" s="124"/>
      <c r="KL35" s="124"/>
      <c r="KM35" s="124"/>
      <c r="KN35" s="124"/>
      <c r="KO35" s="124"/>
      <c r="KP35" s="124"/>
      <c r="KQ35" s="124"/>
      <c r="KR35" s="124"/>
      <c r="KS35" s="124"/>
      <c r="KT35" s="124"/>
      <c r="KU35" s="124"/>
      <c r="KV35" s="124"/>
      <c r="KW35" s="124"/>
      <c r="KX35" s="124"/>
      <c r="KY35" s="124"/>
      <c r="KZ35" s="124"/>
      <c r="LA35" s="124"/>
      <c r="LB35" s="124"/>
      <c r="LC35" s="124"/>
      <c r="LD35" s="124"/>
      <c r="LE35" s="124"/>
      <c r="LF35" s="124"/>
      <c r="LG35" s="124"/>
      <c r="LH35" s="124"/>
      <c r="LI35" s="124"/>
      <c r="LJ35" s="124"/>
      <c r="LK35" s="124"/>
      <c r="LL35" s="124"/>
      <c r="LM35" s="124"/>
      <c r="LN35" s="124"/>
      <c r="LO35" s="124"/>
      <c r="LP35" s="124"/>
      <c r="LQ35" s="124"/>
      <c r="LR35" s="124"/>
      <c r="LS35" s="124"/>
      <c r="LT35" s="124"/>
      <c r="LU35" s="124"/>
      <c r="LV35" s="124"/>
      <c r="LW35" s="124"/>
      <c r="LX35" s="124"/>
      <c r="LY35" s="124"/>
      <c r="LZ35" s="124"/>
      <c r="MA35" s="124"/>
      <c r="MB35" s="124"/>
      <c r="MC35" s="124"/>
      <c r="MD35" s="124"/>
      <c r="ME35" s="124"/>
      <c r="MF35" s="124"/>
      <c r="MG35" s="124"/>
      <c r="MH35" s="124"/>
      <c r="MI35" s="124"/>
      <c r="MJ35" s="124"/>
      <c r="MK35" s="124"/>
      <c r="ML35" s="124"/>
      <c r="MM35" s="124"/>
      <c r="MN35" s="124"/>
      <c r="MO35" s="124"/>
      <c r="MP35" s="124"/>
      <c r="MQ35" s="124"/>
      <c r="MR35" s="124"/>
      <c r="MS35" s="124"/>
      <c r="MT35" s="124"/>
      <c r="MU35" s="124"/>
      <c r="MV35" s="124"/>
      <c r="MW35" s="124"/>
      <c r="MX35" s="124"/>
      <c r="MY35" s="124"/>
      <c r="MZ35" s="124"/>
      <c r="NA35" s="124"/>
      <c r="NB35" s="124"/>
      <c r="NC35" s="124"/>
      <c r="ND35" s="124"/>
      <c r="NE35" s="124"/>
      <c r="NF35" s="124"/>
      <c r="NG35" s="124"/>
      <c r="NH35" s="124"/>
      <c r="NI35" s="124"/>
      <c r="NJ35" s="124"/>
      <c r="NK35" s="124"/>
      <c r="NL35" s="124"/>
      <c r="NM35" s="124"/>
      <c r="NN35" s="124"/>
      <c r="NO35" s="124"/>
      <c r="NP35" s="124"/>
      <c r="NQ35" s="124"/>
      <c r="NR35" s="124"/>
      <c r="NS35" s="124"/>
      <c r="NT35" s="124"/>
      <c r="NU35" s="124"/>
      <c r="NV35" s="124"/>
      <c r="NW35" s="124"/>
      <c r="NX35" s="124"/>
      <c r="NY35" s="124"/>
      <c r="NZ35" s="124"/>
      <c r="OA35" s="124"/>
      <c r="OB35" s="124"/>
      <c r="OC35" s="124"/>
      <c r="OD35" s="124"/>
      <c r="OE35" s="124"/>
      <c r="OF35" s="124"/>
      <c r="OG35" s="124"/>
      <c r="OH35" s="124"/>
      <c r="OI35" s="124"/>
      <c r="OJ35" s="124"/>
      <c r="OK35" s="124"/>
      <c r="OL35" s="124"/>
      <c r="OM35" s="124"/>
      <c r="ON35" s="124"/>
      <c r="OO35" s="124"/>
      <c r="OP35" s="124"/>
      <c r="OQ35" s="124"/>
      <c r="OR35" s="124"/>
      <c r="OS35" s="124"/>
      <c r="OT35" s="124"/>
      <c r="OU35" s="124"/>
      <c r="OV35" s="124"/>
      <c r="OW35" s="124"/>
      <c r="OX35" s="124"/>
      <c r="OY35" s="124"/>
      <c r="OZ35" s="124"/>
      <c r="PA35" s="124"/>
      <c r="PB35" s="124"/>
      <c r="PC35" s="124"/>
      <c r="PD35" s="124"/>
      <c r="PE35" s="124"/>
      <c r="PF35" s="124"/>
      <c r="PG35" s="124"/>
      <c r="PH35" s="124"/>
      <c r="PI35" s="124"/>
      <c r="PJ35" s="124"/>
      <c r="PK35" s="124"/>
      <c r="PL35" s="124"/>
      <c r="PM35" s="124"/>
      <c r="PN35" s="124"/>
      <c r="PO35" s="124"/>
      <c r="PP35" s="124"/>
      <c r="PQ35" s="124"/>
      <c r="PR35" s="124"/>
      <c r="PS35" s="124"/>
      <c r="PT35" s="124"/>
      <c r="PU35" s="124"/>
      <c r="PV35" s="124"/>
      <c r="PW35" s="124"/>
      <c r="PX35" s="124"/>
      <c r="PY35" s="124"/>
      <c r="PZ35" s="124"/>
      <c r="QA35" s="124"/>
      <c r="QB35" s="124"/>
      <c r="QC35" s="124"/>
      <c r="QD35" s="124"/>
      <c r="QE35" s="124"/>
      <c r="QF35" s="124"/>
      <c r="QG35" s="124"/>
      <c r="QH35" s="124"/>
      <c r="QI35" s="124"/>
      <c r="QJ35" s="124"/>
      <c r="QK35" s="124"/>
      <c r="QL35" s="124"/>
      <c r="QM35" s="124"/>
      <c r="QN35" s="124"/>
      <c r="QO35" s="124"/>
      <c r="QP35" s="124"/>
      <c r="QQ35" s="124"/>
      <c r="QR35" s="124"/>
      <c r="QS35" s="124"/>
      <c r="QT35" s="124"/>
      <c r="QU35" s="124"/>
      <c r="QV35" s="124"/>
      <c r="QW35" s="124"/>
      <c r="QX35" s="124"/>
      <c r="QY35" s="124"/>
      <c r="QZ35" s="124"/>
      <c r="RA35" s="124"/>
      <c r="RB35" s="124"/>
      <c r="RC35" s="124"/>
      <c r="RD35" s="124"/>
      <c r="RE35" s="124"/>
      <c r="RF35" s="124"/>
      <c r="RG35" s="124"/>
      <c r="RH35" s="124"/>
      <c r="RI35" s="124"/>
      <c r="RJ35" s="124"/>
      <c r="RK35" s="124"/>
      <c r="RL35" s="124"/>
      <c r="RM35" s="124"/>
      <c r="RN35" s="124"/>
      <c r="RO35" s="124"/>
      <c r="RP35" s="124"/>
      <c r="RQ35" s="124"/>
      <c r="RR35" s="124"/>
      <c r="RS35" s="124"/>
      <c r="RT35" s="124"/>
      <c r="RU35" s="124"/>
      <c r="RV35" s="124"/>
      <c r="RW35" s="124"/>
      <c r="RX35" s="124"/>
      <c r="RY35" s="124"/>
      <c r="RZ35" s="124"/>
      <c r="SA35" s="124"/>
      <c r="SB35" s="124"/>
      <c r="SC35" s="124"/>
      <c r="SD35" s="124"/>
      <c r="SE35" s="124"/>
      <c r="SF35" s="124"/>
      <c r="SG35" s="124"/>
      <c r="SH35" s="124"/>
      <c r="SI35" s="124"/>
      <c r="SJ35" s="124"/>
      <c r="SK35" s="124"/>
      <c r="SL35" s="124"/>
      <c r="SM35" s="124"/>
      <c r="SN35" s="124"/>
      <c r="SO35" s="124"/>
      <c r="SP35" s="124"/>
      <c r="SQ35" s="124"/>
      <c r="SR35" s="124"/>
      <c r="SS35" s="124"/>
      <c r="ST35" s="124"/>
      <c r="SU35" s="124"/>
      <c r="SV35" s="124"/>
      <c r="SW35" s="124"/>
      <c r="SX35" s="124"/>
      <c r="SY35" s="124"/>
      <c r="SZ35" s="124"/>
      <c r="TA35" s="124"/>
      <c r="TB35" s="124"/>
      <c r="TC35" s="124"/>
      <c r="TD35" s="124"/>
      <c r="TE35" s="124"/>
      <c r="TF35" s="124"/>
      <c r="TG35" s="124"/>
      <c r="TH35" s="124"/>
      <c r="TI35" s="124"/>
      <c r="TJ35" s="124"/>
      <c r="TK35" s="124"/>
      <c r="TL35" s="124"/>
      <c r="TM35" s="124"/>
      <c r="TN35" s="124"/>
      <c r="TO35" s="124"/>
      <c r="TP35" s="124"/>
      <c r="TQ35" s="124"/>
      <c r="TR35" s="124"/>
      <c r="TS35" s="124"/>
      <c r="TT35" s="124"/>
      <c r="TU35" s="124"/>
      <c r="TV35" s="124"/>
      <c r="TW35" s="124"/>
      <c r="TX35" s="124"/>
      <c r="TY35" s="124"/>
      <c r="TZ35" s="124"/>
      <c r="UA35" s="124"/>
      <c r="UB35" s="124"/>
      <c r="UC35" s="124"/>
      <c r="UD35" s="124"/>
      <c r="UE35" s="124"/>
      <c r="UF35" s="124"/>
      <c r="UG35" s="124"/>
      <c r="UH35" s="124"/>
      <c r="UI35" s="124"/>
      <c r="UJ35" s="124"/>
      <c r="UK35" s="124"/>
      <c r="UL35" s="124"/>
      <c r="UM35" s="124"/>
      <c r="UN35" s="124"/>
      <c r="UO35" s="124"/>
      <c r="UP35" s="124"/>
      <c r="UQ35" s="124"/>
      <c r="UR35" s="124"/>
      <c r="US35" s="124"/>
      <c r="UT35" s="124"/>
      <c r="UU35" s="124"/>
      <c r="UV35" s="124"/>
      <c r="UW35" s="124"/>
      <c r="UX35" s="124"/>
      <c r="UY35" s="124"/>
      <c r="UZ35" s="124"/>
      <c r="VA35" s="124"/>
      <c r="VB35" s="124"/>
      <c r="VC35" s="124"/>
      <c r="VD35" s="124"/>
      <c r="VE35" s="124"/>
      <c r="VF35" s="124"/>
      <c r="VG35" s="124"/>
      <c r="VH35" s="124"/>
      <c r="VI35" s="124"/>
      <c r="VJ35" s="124"/>
      <c r="VK35" s="124"/>
      <c r="VL35" s="124"/>
      <c r="VM35" s="124"/>
      <c r="VN35" s="124"/>
      <c r="VO35" s="124"/>
      <c r="VP35" s="124"/>
      <c r="VQ35" s="124"/>
      <c r="VR35" s="124"/>
      <c r="VS35" s="124"/>
      <c r="VT35" s="124"/>
      <c r="VU35" s="124"/>
      <c r="VV35" s="124"/>
      <c r="VW35" s="124"/>
      <c r="VX35" s="124"/>
      <c r="VY35" s="124"/>
      <c r="VZ35" s="124"/>
      <c r="WA35" s="124"/>
      <c r="WB35" s="124"/>
      <c r="WC35" s="124"/>
      <c r="WD35" s="124"/>
      <c r="WE35" s="124"/>
      <c r="WF35" s="124"/>
      <c r="WG35" s="124"/>
      <c r="WH35" s="124"/>
      <c r="WI35" s="124"/>
      <c r="WJ35" s="124"/>
      <c r="WK35" s="124"/>
      <c r="WL35" s="124"/>
      <c r="WM35" s="124"/>
      <c r="WN35" s="124"/>
      <c r="WO35" s="124"/>
      <c r="WP35" s="124"/>
      <c r="WQ35" s="124"/>
      <c r="WR35" s="124"/>
      <c r="WS35" s="124"/>
      <c r="WT35" s="124"/>
      <c r="WU35" s="124"/>
      <c r="WV35" s="124"/>
      <c r="WW35" s="124"/>
      <c r="WX35" s="124"/>
      <c r="WY35" s="124"/>
      <c r="WZ35" s="124"/>
      <c r="XA35" s="124"/>
      <c r="XB35" s="124"/>
      <c r="XC35" s="124"/>
      <c r="XD35" s="124"/>
      <c r="XE35" s="124"/>
      <c r="XF35" s="124"/>
      <c r="XG35" s="124"/>
      <c r="XH35" s="124"/>
      <c r="XI35" s="124"/>
      <c r="XJ35" s="124"/>
      <c r="XK35" s="124"/>
      <c r="XL35" s="124"/>
      <c r="XM35" s="124"/>
      <c r="XN35" s="124"/>
      <c r="XO35" s="124"/>
      <c r="XP35" s="124"/>
      <c r="XQ35" s="124"/>
      <c r="XR35" s="124"/>
      <c r="XS35" s="124"/>
      <c r="XT35" s="124"/>
      <c r="XU35" s="124"/>
      <c r="XV35" s="124"/>
      <c r="XW35" s="124"/>
      <c r="XX35" s="124"/>
      <c r="XY35" s="124"/>
      <c r="XZ35" s="124"/>
      <c r="YA35" s="124"/>
      <c r="YB35" s="124"/>
      <c r="YC35" s="124"/>
      <c r="YD35" s="124"/>
      <c r="YE35" s="124"/>
      <c r="YF35" s="124"/>
      <c r="YG35" s="124"/>
      <c r="YH35" s="124"/>
      <c r="YI35" s="124"/>
      <c r="YJ35" s="124"/>
      <c r="YK35" s="124"/>
      <c r="YL35" s="124"/>
      <c r="YM35" s="124"/>
      <c r="YN35" s="124"/>
      <c r="YO35" s="124"/>
      <c r="YP35" s="124"/>
      <c r="YQ35" s="124"/>
      <c r="YR35" s="124"/>
      <c r="YS35" s="124"/>
      <c r="YT35" s="124"/>
      <c r="YU35" s="124"/>
      <c r="YV35" s="124"/>
      <c r="YW35" s="124"/>
      <c r="YX35" s="124"/>
      <c r="YY35" s="124"/>
      <c r="YZ35" s="124"/>
      <c r="ZA35" s="124"/>
      <c r="ZB35" s="124"/>
      <c r="ZC35" s="124"/>
      <c r="ZD35" s="124"/>
      <c r="ZE35" s="124"/>
      <c r="ZF35" s="124"/>
      <c r="ZG35" s="124"/>
      <c r="ZH35" s="124"/>
      <c r="ZI35" s="124"/>
      <c r="ZJ35" s="124"/>
      <c r="ZK35" s="124"/>
      <c r="ZL35" s="124"/>
      <c r="ZM35" s="124"/>
      <c r="ZN35" s="124"/>
      <c r="ZO35" s="124"/>
      <c r="ZP35" s="124"/>
      <c r="ZQ35" s="124"/>
      <c r="ZR35" s="124"/>
      <c r="ZS35" s="124"/>
      <c r="ZT35" s="124"/>
      <c r="ZU35" s="124"/>
      <c r="ZV35" s="124"/>
      <c r="ZW35" s="124"/>
      <c r="ZX35" s="124"/>
      <c r="ZY35" s="124"/>
      <c r="ZZ35" s="124"/>
      <c r="AAA35" s="124"/>
      <c r="AAB35" s="124"/>
      <c r="AAC35" s="124"/>
      <c r="AAD35" s="124"/>
      <c r="AAE35" s="124"/>
      <c r="AAF35" s="124"/>
      <c r="AAG35" s="124"/>
      <c r="AAH35" s="124"/>
      <c r="AAI35" s="124"/>
      <c r="AAJ35" s="124"/>
      <c r="AAK35" s="124"/>
      <c r="AAL35" s="124"/>
      <c r="AAM35" s="124"/>
      <c r="AAN35" s="124"/>
      <c r="AAO35" s="124"/>
      <c r="AAP35" s="124"/>
      <c r="AAQ35" s="124"/>
      <c r="AAR35" s="124"/>
      <c r="AAS35" s="124"/>
      <c r="AAT35" s="124"/>
      <c r="AAU35" s="124"/>
      <c r="AAV35" s="124"/>
      <c r="AAW35" s="124"/>
      <c r="AAX35" s="124"/>
      <c r="AAY35" s="124"/>
      <c r="AAZ35" s="124"/>
      <c r="ABA35" s="124"/>
      <c r="ABB35" s="124"/>
      <c r="ABC35" s="124"/>
      <c r="ABD35" s="124"/>
      <c r="ABE35" s="124"/>
      <c r="ABF35" s="124"/>
      <c r="ABG35" s="124"/>
      <c r="ABH35" s="124"/>
      <c r="ABI35" s="124"/>
      <c r="ABJ35" s="124"/>
      <c r="ABK35" s="124"/>
      <c r="ABL35" s="124"/>
      <c r="ABM35" s="124"/>
      <c r="ABN35" s="124"/>
      <c r="ABO35" s="124"/>
      <c r="ABP35" s="124"/>
      <c r="ABQ35" s="124"/>
      <c r="ABR35" s="124"/>
      <c r="ABS35" s="124"/>
      <c r="ABT35" s="124"/>
      <c r="ABU35" s="124"/>
      <c r="ABV35" s="124"/>
      <c r="ABW35" s="124"/>
      <c r="ABX35" s="124"/>
      <c r="ABY35" s="124"/>
      <c r="ABZ35" s="124"/>
      <c r="ACA35" s="124"/>
      <c r="ACB35" s="124"/>
      <c r="ACC35" s="124"/>
      <c r="ACD35" s="124"/>
      <c r="ACE35" s="124"/>
      <c r="ACF35" s="124"/>
      <c r="ACG35" s="124"/>
      <c r="ACH35" s="124"/>
      <c r="ACI35" s="124"/>
      <c r="ACJ35" s="124"/>
      <c r="ACK35" s="124"/>
      <c r="ACL35" s="124"/>
      <c r="ACM35" s="124"/>
      <c r="ACN35" s="124"/>
      <c r="ACO35" s="124"/>
      <c r="ACP35" s="124"/>
      <c r="ACQ35" s="124"/>
      <c r="ACR35" s="124"/>
      <c r="ACS35" s="124"/>
      <c r="ACT35" s="124"/>
      <c r="ACU35" s="124"/>
      <c r="ACV35" s="124"/>
      <c r="ACW35" s="124"/>
      <c r="ACX35" s="124"/>
      <c r="ACY35" s="124"/>
      <c r="ACZ35" s="124"/>
      <c r="ADA35" s="124"/>
      <c r="ADB35" s="124"/>
      <c r="ADC35" s="124"/>
      <c r="ADD35" s="124"/>
      <c r="ADE35" s="124"/>
      <c r="ADF35" s="124"/>
      <c r="ADG35" s="124"/>
      <c r="ADH35" s="124"/>
      <c r="ADI35" s="124"/>
      <c r="ADJ35" s="124"/>
      <c r="ADK35" s="124"/>
      <c r="ADL35" s="124"/>
      <c r="ADM35" s="124"/>
      <c r="ADN35" s="124"/>
      <c r="ADO35" s="124"/>
      <c r="ADP35" s="124"/>
      <c r="ADQ35" s="124"/>
      <c r="ADR35" s="124"/>
      <c r="ADS35" s="124"/>
      <c r="ADT35" s="124"/>
      <c r="ADU35" s="124"/>
      <c r="ADV35" s="124"/>
      <c r="ADW35" s="124"/>
      <c r="ADX35" s="124"/>
      <c r="ADY35" s="124"/>
      <c r="ADZ35" s="124"/>
      <c r="AEA35" s="124"/>
      <c r="AEB35" s="124"/>
      <c r="AEC35" s="124"/>
      <c r="AED35" s="124"/>
      <c r="AEE35" s="124"/>
      <c r="AEF35" s="124"/>
      <c r="AEG35" s="124"/>
      <c r="AEH35" s="124"/>
      <c r="AEI35" s="124"/>
      <c r="AEJ35" s="124"/>
      <c r="AEK35" s="124"/>
      <c r="AEL35" s="124"/>
      <c r="AEM35" s="124"/>
      <c r="AEN35" s="124"/>
      <c r="AEO35" s="124"/>
      <c r="AEP35" s="124"/>
      <c r="AEQ35" s="124"/>
      <c r="AER35" s="124"/>
      <c r="AES35" s="124"/>
      <c r="AET35" s="124"/>
      <c r="AEU35" s="124"/>
      <c r="AEV35" s="124"/>
      <c r="AEW35" s="124"/>
      <c r="AEX35" s="124"/>
      <c r="AEY35" s="124"/>
      <c r="AEZ35" s="124"/>
      <c r="AFA35" s="124"/>
      <c r="AFB35" s="124"/>
      <c r="AFC35" s="124"/>
      <c r="AFD35" s="124"/>
      <c r="AFE35" s="124"/>
      <c r="AFF35" s="124"/>
      <c r="AFG35" s="124"/>
      <c r="AFH35" s="124"/>
      <c r="AFI35" s="124"/>
      <c r="AFJ35" s="124"/>
      <c r="AFK35" s="124"/>
      <c r="AFL35" s="124"/>
      <c r="AFM35" s="124"/>
      <c r="AFN35" s="124"/>
      <c r="AFO35" s="124"/>
      <c r="AFP35" s="124"/>
      <c r="AFQ35" s="124"/>
      <c r="AFR35" s="124"/>
      <c r="AFS35" s="124"/>
      <c r="AFT35" s="124"/>
      <c r="AFU35" s="124"/>
      <c r="AFV35" s="124"/>
      <c r="AFW35" s="124"/>
      <c r="AFX35" s="124"/>
      <c r="AFY35" s="124"/>
      <c r="AFZ35" s="124"/>
      <c r="AGA35" s="124"/>
      <c r="AGB35" s="124"/>
      <c r="AGC35" s="124"/>
      <c r="AGD35" s="124"/>
      <c r="AGE35" s="124"/>
      <c r="AGF35" s="124"/>
      <c r="AGG35" s="124"/>
      <c r="AGH35" s="124"/>
      <c r="AGI35" s="124"/>
      <c r="AGJ35" s="124"/>
      <c r="AGK35" s="124"/>
      <c r="AGL35" s="124"/>
      <c r="AGM35" s="124"/>
      <c r="AGN35" s="124"/>
      <c r="AGO35" s="124"/>
      <c r="AGP35" s="124"/>
      <c r="AGQ35" s="124"/>
      <c r="AGR35" s="124"/>
      <c r="AGS35" s="124"/>
      <c r="AGT35" s="124"/>
      <c r="AGU35" s="124"/>
      <c r="AGV35" s="124"/>
      <c r="AGW35" s="124"/>
      <c r="AGX35" s="124"/>
      <c r="AGY35" s="124"/>
      <c r="AGZ35" s="124"/>
      <c r="AHA35" s="124"/>
      <c r="AHB35" s="124"/>
      <c r="AHC35" s="124"/>
      <c r="AHD35" s="124"/>
      <c r="AHE35" s="124"/>
      <c r="AHF35" s="124"/>
      <c r="AHG35" s="124"/>
      <c r="AHH35" s="124"/>
      <c r="AHI35" s="124"/>
      <c r="AHJ35" s="124"/>
      <c r="AHK35" s="124"/>
      <c r="AHL35" s="124"/>
      <c r="AHM35" s="124"/>
      <c r="AHN35" s="124"/>
      <c r="AHO35" s="124"/>
      <c r="AHP35" s="124"/>
      <c r="AHQ35" s="124"/>
      <c r="AHR35" s="124"/>
      <c r="AHS35" s="124"/>
      <c r="AHT35" s="124"/>
      <c r="AHU35" s="124"/>
      <c r="AHV35" s="124"/>
      <c r="AHW35" s="124"/>
      <c r="AHX35" s="124"/>
      <c r="AHY35" s="124"/>
      <c r="AHZ35" s="124"/>
      <c r="AIA35" s="124"/>
      <c r="AIB35" s="124"/>
      <c r="AIC35" s="124"/>
      <c r="AID35" s="124"/>
      <c r="AIE35" s="124"/>
      <c r="AIF35" s="124"/>
      <c r="AIG35" s="124"/>
      <c r="AIH35" s="124"/>
      <c r="AII35" s="124"/>
      <c r="AIJ35" s="124"/>
      <c r="AIK35" s="124"/>
      <c r="AIL35" s="124"/>
      <c r="AIM35" s="124"/>
      <c r="AIN35" s="124"/>
      <c r="AIO35" s="124"/>
      <c r="AIP35" s="124"/>
      <c r="AIQ35" s="124"/>
      <c r="AIR35" s="124"/>
      <c r="AIS35" s="124"/>
    </row>
    <row r="36" spans="1:929" ht="6" customHeight="1" x14ac:dyDescent="0.4">
      <c r="A36" s="37"/>
      <c r="B36" s="272"/>
      <c r="C36" s="92"/>
      <c r="D36" s="90"/>
      <c r="E36" s="158"/>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c r="DQ36" s="124"/>
      <c r="DR36" s="124"/>
      <c r="DS36" s="124"/>
      <c r="DT36" s="124"/>
      <c r="DU36" s="124"/>
      <c r="DV36" s="124"/>
      <c r="DW36" s="124"/>
      <c r="DX36" s="124"/>
      <c r="DY36" s="124"/>
      <c r="DZ36" s="124"/>
      <c r="EA36" s="124"/>
      <c r="EB36" s="124"/>
      <c r="EC36" s="124"/>
      <c r="ED36" s="124"/>
      <c r="EE36" s="124"/>
      <c r="EF36" s="124"/>
      <c r="EG36" s="124"/>
      <c r="EH36" s="124"/>
      <c r="EI36" s="124"/>
      <c r="EJ36" s="124"/>
      <c r="EK36" s="124"/>
      <c r="EL36" s="124"/>
      <c r="EM36" s="124"/>
      <c r="EN36" s="124"/>
      <c r="EO36" s="124"/>
      <c r="EP36" s="124"/>
      <c r="EQ36" s="124"/>
      <c r="ER36" s="124"/>
      <c r="ES36" s="124"/>
      <c r="ET36" s="124"/>
      <c r="EU36" s="124"/>
      <c r="EV36" s="124"/>
      <c r="EW36" s="124"/>
      <c r="EX36" s="124"/>
      <c r="EY36" s="124"/>
      <c r="EZ36" s="124"/>
      <c r="FA36" s="124"/>
      <c r="FB36" s="124"/>
      <c r="FC36" s="124"/>
      <c r="FD36" s="124"/>
      <c r="FE36" s="124"/>
      <c r="FF36" s="124"/>
      <c r="FG36" s="124"/>
      <c r="FH36" s="124"/>
      <c r="FI36" s="124"/>
      <c r="FJ36" s="124"/>
      <c r="FK36" s="124"/>
      <c r="FL36" s="124"/>
      <c r="FM36" s="124"/>
      <c r="FN36" s="124"/>
      <c r="FO36" s="124"/>
      <c r="FP36" s="124"/>
      <c r="FQ36" s="124"/>
      <c r="FR36" s="124"/>
      <c r="FS36" s="124"/>
      <c r="FT36" s="124"/>
      <c r="FU36" s="124"/>
      <c r="FV36" s="124"/>
      <c r="FW36" s="124"/>
      <c r="FX36" s="124"/>
      <c r="FY36" s="124"/>
      <c r="FZ36" s="124"/>
      <c r="GA36" s="124"/>
      <c r="GB36" s="124"/>
      <c r="GC36" s="124"/>
      <c r="GD36" s="124"/>
      <c r="GE36" s="124"/>
      <c r="GF36" s="124"/>
      <c r="GG36" s="124"/>
      <c r="GH36" s="124"/>
      <c r="GI36" s="124"/>
      <c r="GJ36" s="124"/>
      <c r="GK36" s="124"/>
      <c r="GL36" s="124"/>
      <c r="GM36" s="124"/>
      <c r="GN36" s="124"/>
      <c r="GO36" s="124"/>
      <c r="GP36" s="124"/>
      <c r="GQ36" s="124"/>
      <c r="GR36" s="124"/>
      <c r="GS36" s="124"/>
      <c r="GT36" s="124"/>
      <c r="GU36" s="124"/>
      <c r="GV36" s="124"/>
      <c r="GW36" s="124"/>
      <c r="GX36" s="124"/>
      <c r="GY36" s="124"/>
      <c r="GZ36" s="124"/>
      <c r="HA36" s="124"/>
      <c r="HB36" s="124"/>
      <c r="HC36" s="124"/>
      <c r="HD36" s="124"/>
      <c r="HE36" s="124"/>
      <c r="HF36" s="124"/>
      <c r="HG36" s="124"/>
      <c r="HH36" s="124"/>
      <c r="HI36" s="124"/>
      <c r="HJ36" s="124"/>
      <c r="HK36" s="124"/>
      <c r="HL36" s="124"/>
      <c r="HM36" s="124"/>
      <c r="HN36" s="124"/>
      <c r="HO36" s="124"/>
      <c r="HP36" s="124"/>
      <c r="HQ36" s="124"/>
      <c r="HR36" s="124"/>
      <c r="HS36" s="124"/>
      <c r="HT36" s="124"/>
      <c r="HU36" s="124"/>
      <c r="HV36" s="124"/>
      <c r="HW36" s="124"/>
      <c r="HX36" s="124"/>
      <c r="HY36" s="124"/>
      <c r="HZ36" s="124"/>
      <c r="IA36" s="124"/>
      <c r="IB36" s="124"/>
      <c r="IC36" s="124"/>
      <c r="ID36" s="124"/>
      <c r="IE36" s="124"/>
      <c r="IF36" s="124"/>
      <c r="IG36" s="124"/>
      <c r="IH36" s="124"/>
      <c r="II36" s="124"/>
      <c r="IJ36" s="124"/>
      <c r="IK36" s="124"/>
      <c r="IL36" s="124"/>
      <c r="IM36" s="124"/>
      <c r="IN36" s="124"/>
      <c r="IO36" s="124"/>
      <c r="IP36" s="124"/>
      <c r="IQ36" s="124"/>
      <c r="IR36" s="124"/>
      <c r="IS36" s="124"/>
      <c r="IT36" s="124"/>
      <c r="IU36" s="124"/>
      <c r="IV36" s="124"/>
      <c r="IW36" s="124"/>
      <c r="IX36" s="124"/>
      <c r="IY36" s="124"/>
      <c r="IZ36" s="124"/>
      <c r="JA36" s="124"/>
      <c r="JB36" s="124"/>
      <c r="JC36" s="124"/>
      <c r="JD36" s="124"/>
      <c r="JE36" s="124"/>
      <c r="JF36" s="124"/>
      <c r="JG36" s="124"/>
      <c r="JH36" s="124"/>
      <c r="JI36" s="124"/>
      <c r="JJ36" s="124"/>
      <c r="JK36" s="124"/>
      <c r="JL36" s="124"/>
      <c r="JM36" s="124"/>
      <c r="JN36" s="124"/>
      <c r="JO36" s="124"/>
      <c r="JP36" s="124"/>
      <c r="JQ36" s="124"/>
      <c r="JR36" s="124"/>
      <c r="JS36" s="124"/>
      <c r="JT36" s="124"/>
      <c r="JU36" s="124"/>
      <c r="JV36" s="124"/>
      <c r="JW36" s="124"/>
      <c r="JX36" s="124"/>
      <c r="JY36" s="124"/>
      <c r="JZ36" s="124"/>
      <c r="KA36" s="124"/>
      <c r="KB36" s="124"/>
      <c r="KC36" s="124"/>
      <c r="KD36" s="124"/>
      <c r="KE36" s="124"/>
      <c r="KF36" s="124"/>
      <c r="KG36" s="124"/>
      <c r="KH36" s="124"/>
      <c r="KI36" s="124"/>
      <c r="KJ36" s="124"/>
      <c r="KK36" s="124"/>
      <c r="KL36" s="124"/>
      <c r="KM36" s="124"/>
      <c r="KN36" s="124"/>
      <c r="KO36" s="124"/>
      <c r="KP36" s="124"/>
      <c r="KQ36" s="124"/>
      <c r="KR36" s="124"/>
      <c r="KS36" s="124"/>
      <c r="KT36" s="124"/>
      <c r="KU36" s="124"/>
      <c r="KV36" s="124"/>
      <c r="KW36" s="124"/>
      <c r="KX36" s="124"/>
      <c r="KY36" s="124"/>
      <c r="KZ36" s="124"/>
      <c r="LA36" s="124"/>
      <c r="LB36" s="124"/>
      <c r="LC36" s="124"/>
      <c r="LD36" s="124"/>
      <c r="LE36" s="124"/>
      <c r="LF36" s="124"/>
      <c r="LG36" s="124"/>
      <c r="LH36" s="124"/>
      <c r="LI36" s="124"/>
      <c r="LJ36" s="124"/>
      <c r="LK36" s="124"/>
      <c r="LL36" s="124"/>
      <c r="LM36" s="124"/>
      <c r="LN36" s="124"/>
      <c r="LO36" s="124"/>
      <c r="LP36" s="124"/>
      <c r="LQ36" s="124"/>
      <c r="LR36" s="124"/>
      <c r="LS36" s="124"/>
      <c r="LT36" s="124"/>
      <c r="LU36" s="124"/>
      <c r="LV36" s="124"/>
      <c r="LW36" s="124"/>
      <c r="LX36" s="124"/>
      <c r="LY36" s="124"/>
      <c r="LZ36" s="124"/>
      <c r="MA36" s="124"/>
      <c r="MB36" s="124"/>
      <c r="MC36" s="124"/>
      <c r="MD36" s="124"/>
      <c r="ME36" s="124"/>
      <c r="MF36" s="124"/>
      <c r="MG36" s="124"/>
      <c r="MH36" s="124"/>
      <c r="MI36" s="124"/>
      <c r="MJ36" s="124"/>
      <c r="MK36" s="124"/>
      <c r="ML36" s="124"/>
      <c r="MM36" s="124"/>
      <c r="MN36" s="124"/>
      <c r="MO36" s="124"/>
      <c r="MP36" s="124"/>
      <c r="MQ36" s="124"/>
      <c r="MR36" s="124"/>
      <c r="MS36" s="124"/>
      <c r="MT36" s="124"/>
      <c r="MU36" s="124"/>
      <c r="MV36" s="124"/>
      <c r="MW36" s="124"/>
      <c r="MX36" s="124"/>
      <c r="MY36" s="124"/>
      <c r="MZ36" s="124"/>
      <c r="NA36" s="124"/>
      <c r="NB36" s="124"/>
      <c r="NC36" s="124"/>
      <c r="ND36" s="124"/>
      <c r="NE36" s="124"/>
      <c r="NF36" s="124"/>
      <c r="NG36" s="124"/>
      <c r="NH36" s="124"/>
      <c r="NI36" s="124"/>
      <c r="NJ36" s="124"/>
      <c r="NK36" s="124"/>
      <c r="NL36" s="124"/>
      <c r="NM36" s="124"/>
      <c r="NN36" s="124"/>
      <c r="NO36" s="124"/>
      <c r="NP36" s="124"/>
      <c r="NQ36" s="124"/>
      <c r="NR36" s="124"/>
      <c r="NS36" s="124"/>
      <c r="NT36" s="124"/>
      <c r="NU36" s="124"/>
      <c r="NV36" s="124"/>
      <c r="NW36" s="124"/>
      <c r="NX36" s="124"/>
      <c r="NY36" s="124"/>
      <c r="NZ36" s="124"/>
      <c r="OA36" s="124"/>
      <c r="OB36" s="124"/>
      <c r="OC36" s="124"/>
      <c r="OD36" s="124"/>
      <c r="OE36" s="124"/>
      <c r="OF36" s="124"/>
      <c r="OG36" s="124"/>
      <c r="OH36" s="124"/>
      <c r="OI36" s="124"/>
      <c r="OJ36" s="124"/>
      <c r="OK36" s="124"/>
      <c r="OL36" s="124"/>
      <c r="OM36" s="124"/>
      <c r="ON36" s="124"/>
      <c r="OO36" s="124"/>
      <c r="OP36" s="124"/>
      <c r="OQ36" s="124"/>
      <c r="OR36" s="124"/>
      <c r="OS36" s="124"/>
      <c r="OT36" s="124"/>
      <c r="OU36" s="124"/>
      <c r="OV36" s="124"/>
      <c r="OW36" s="124"/>
      <c r="OX36" s="124"/>
      <c r="OY36" s="124"/>
      <c r="OZ36" s="124"/>
      <c r="PA36" s="124"/>
      <c r="PB36" s="124"/>
      <c r="PC36" s="124"/>
      <c r="PD36" s="124"/>
      <c r="PE36" s="124"/>
      <c r="PF36" s="124"/>
      <c r="PG36" s="124"/>
      <c r="PH36" s="124"/>
      <c r="PI36" s="124"/>
      <c r="PJ36" s="124"/>
      <c r="PK36" s="124"/>
      <c r="PL36" s="124"/>
      <c r="PM36" s="124"/>
      <c r="PN36" s="124"/>
      <c r="PO36" s="124"/>
      <c r="PP36" s="124"/>
      <c r="PQ36" s="124"/>
      <c r="PR36" s="124"/>
      <c r="PS36" s="124"/>
      <c r="PT36" s="124"/>
      <c r="PU36" s="124"/>
      <c r="PV36" s="124"/>
      <c r="PW36" s="124"/>
      <c r="PX36" s="124"/>
      <c r="PY36" s="124"/>
      <c r="PZ36" s="124"/>
      <c r="QA36" s="124"/>
      <c r="QB36" s="124"/>
      <c r="QC36" s="124"/>
      <c r="QD36" s="124"/>
      <c r="QE36" s="124"/>
      <c r="QF36" s="124"/>
      <c r="QG36" s="124"/>
      <c r="QH36" s="124"/>
      <c r="QI36" s="124"/>
      <c r="QJ36" s="124"/>
      <c r="QK36" s="124"/>
      <c r="QL36" s="124"/>
      <c r="QM36" s="124"/>
      <c r="QN36" s="124"/>
      <c r="QO36" s="124"/>
      <c r="QP36" s="124"/>
      <c r="QQ36" s="124"/>
      <c r="QR36" s="124"/>
      <c r="QS36" s="124"/>
      <c r="QT36" s="124"/>
      <c r="QU36" s="124"/>
      <c r="QV36" s="124"/>
      <c r="QW36" s="124"/>
      <c r="QX36" s="124"/>
      <c r="QY36" s="124"/>
      <c r="QZ36" s="124"/>
      <c r="RA36" s="124"/>
      <c r="RB36" s="124"/>
      <c r="RC36" s="124"/>
      <c r="RD36" s="124"/>
      <c r="RE36" s="124"/>
      <c r="RF36" s="124"/>
      <c r="RG36" s="124"/>
      <c r="RH36" s="124"/>
      <c r="RI36" s="124"/>
      <c r="RJ36" s="124"/>
      <c r="RK36" s="124"/>
      <c r="RL36" s="124"/>
      <c r="RM36" s="124"/>
      <c r="RN36" s="124"/>
      <c r="RO36" s="124"/>
      <c r="RP36" s="124"/>
      <c r="RQ36" s="124"/>
      <c r="RR36" s="124"/>
      <c r="RS36" s="124"/>
      <c r="RT36" s="124"/>
      <c r="RU36" s="124"/>
      <c r="RV36" s="124"/>
      <c r="RW36" s="124"/>
      <c r="RX36" s="124"/>
      <c r="RY36" s="124"/>
      <c r="RZ36" s="124"/>
      <c r="SA36" s="124"/>
      <c r="SB36" s="124"/>
      <c r="SC36" s="124"/>
      <c r="SD36" s="124"/>
      <c r="SE36" s="124"/>
      <c r="SF36" s="124"/>
      <c r="SG36" s="124"/>
      <c r="SH36" s="124"/>
      <c r="SI36" s="124"/>
      <c r="SJ36" s="124"/>
      <c r="SK36" s="124"/>
      <c r="SL36" s="124"/>
      <c r="SM36" s="124"/>
      <c r="SN36" s="124"/>
      <c r="SO36" s="124"/>
      <c r="SP36" s="124"/>
      <c r="SQ36" s="124"/>
      <c r="SR36" s="124"/>
      <c r="SS36" s="124"/>
      <c r="ST36" s="124"/>
      <c r="SU36" s="124"/>
      <c r="SV36" s="124"/>
      <c r="SW36" s="124"/>
      <c r="SX36" s="124"/>
      <c r="SY36" s="124"/>
      <c r="SZ36" s="124"/>
      <c r="TA36" s="124"/>
      <c r="TB36" s="124"/>
      <c r="TC36" s="124"/>
      <c r="TD36" s="124"/>
      <c r="TE36" s="124"/>
      <c r="TF36" s="124"/>
      <c r="TG36" s="124"/>
      <c r="TH36" s="124"/>
      <c r="TI36" s="124"/>
      <c r="TJ36" s="124"/>
      <c r="TK36" s="124"/>
      <c r="TL36" s="124"/>
      <c r="TM36" s="124"/>
      <c r="TN36" s="124"/>
      <c r="TO36" s="124"/>
      <c r="TP36" s="124"/>
      <c r="TQ36" s="124"/>
      <c r="TR36" s="124"/>
      <c r="TS36" s="124"/>
      <c r="TT36" s="124"/>
      <c r="TU36" s="124"/>
      <c r="TV36" s="124"/>
      <c r="TW36" s="124"/>
      <c r="TX36" s="124"/>
      <c r="TY36" s="124"/>
      <c r="TZ36" s="124"/>
      <c r="UA36" s="124"/>
      <c r="UB36" s="124"/>
      <c r="UC36" s="124"/>
      <c r="UD36" s="124"/>
      <c r="UE36" s="124"/>
      <c r="UF36" s="124"/>
      <c r="UG36" s="124"/>
      <c r="UH36" s="124"/>
      <c r="UI36" s="124"/>
      <c r="UJ36" s="124"/>
      <c r="UK36" s="124"/>
      <c r="UL36" s="124"/>
      <c r="UM36" s="124"/>
      <c r="UN36" s="124"/>
      <c r="UO36" s="124"/>
      <c r="UP36" s="124"/>
      <c r="UQ36" s="124"/>
      <c r="UR36" s="124"/>
      <c r="US36" s="124"/>
      <c r="UT36" s="124"/>
      <c r="UU36" s="124"/>
      <c r="UV36" s="124"/>
      <c r="UW36" s="124"/>
      <c r="UX36" s="124"/>
      <c r="UY36" s="124"/>
      <c r="UZ36" s="124"/>
      <c r="VA36" s="124"/>
      <c r="VB36" s="124"/>
      <c r="VC36" s="124"/>
      <c r="VD36" s="124"/>
      <c r="VE36" s="124"/>
      <c r="VF36" s="124"/>
      <c r="VG36" s="124"/>
      <c r="VH36" s="124"/>
      <c r="VI36" s="124"/>
      <c r="VJ36" s="124"/>
      <c r="VK36" s="124"/>
      <c r="VL36" s="124"/>
      <c r="VM36" s="124"/>
      <c r="VN36" s="124"/>
      <c r="VO36" s="124"/>
      <c r="VP36" s="124"/>
      <c r="VQ36" s="124"/>
      <c r="VR36" s="124"/>
      <c r="VS36" s="124"/>
      <c r="VT36" s="124"/>
      <c r="VU36" s="124"/>
      <c r="VV36" s="124"/>
      <c r="VW36" s="124"/>
      <c r="VX36" s="124"/>
      <c r="VY36" s="124"/>
      <c r="VZ36" s="124"/>
      <c r="WA36" s="124"/>
      <c r="WB36" s="124"/>
      <c r="WC36" s="124"/>
      <c r="WD36" s="124"/>
      <c r="WE36" s="124"/>
      <c r="WF36" s="124"/>
      <c r="WG36" s="124"/>
      <c r="WH36" s="124"/>
      <c r="WI36" s="124"/>
      <c r="WJ36" s="124"/>
      <c r="WK36" s="124"/>
      <c r="WL36" s="124"/>
      <c r="WM36" s="124"/>
      <c r="WN36" s="124"/>
      <c r="WO36" s="124"/>
      <c r="WP36" s="124"/>
      <c r="WQ36" s="124"/>
      <c r="WR36" s="124"/>
      <c r="WS36" s="124"/>
      <c r="WT36" s="124"/>
      <c r="WU36" s="124"/>
      <c r="WV36" s="124"/>
      <c r="WW36" s="124"/>
      <c r="WX36" s="124"/>
      <c r="WY36" s="124"/>
      <c r="WZ36" s="124"/>
      <c r="XA36" s="124"/>
      <c r="XB36" s="124"/>
      <c r="XC36" s="124"/>
      <c r="XD36" s="124"/>
      <c r="XE36" s="124"/>
      <c r="XF36" s="124"/>
      <c r="XG36" s="124"/>
      <c r="XH36" s="124"/>
      <c r="XI36" s="124"/>
      <c r="XJ36" s="124"/>
      <c r="XK36" s="124"/>
      <c r="XL36" s="124"/>
      <c r="XM36" s="124"/>
      <c r="XN36" s="124"/>
      <c r="XO36" s="124"/>
      <c r="XP36" s="124"/>
      <c r="XQ36" s="124"/>
      <c r="XR36" s="124"/>
      <c r="XS36" s="124"/>
      <c r="XT36" s="124"/>
      <c r="XU36" s="124"/>
      <c r="XV36" s="124"/>
      <c r="XW36" s="124"/>
      <c r="XX36" s="124"/>
      <c r="XY36" s="124"/>
      <c r="XZ36" s="124"/>
      <c r="YA36" s="124"/>
      <c r="YB36" s="124"/>
      <c r="YC36" s="124"/>
      <c r="YD36" s="124"/>
      <c r="YE36" s="124"/>
      <c r="YF36" s="124"/>
      <c r="YG36" s="124"/>
      <c r="YH36" s="124"/>
      <c r="YI36" s="124"/>
      <c r="YJ36" s="124"/>
      <c r="YK36" s="124"/>
      <c r="YL36" s="124"/>
      <c r="YM36" s="124"/>
      <c r="YN36" s="124"/>
      <c r="YO36" s="124"/>
      <c r="YP36" s="124"/>
      <c r="YQ36" s="124"/>
      <c r="YR36" s="124"/>
      <c r="YS36" s="124"/>
      <c r="YT36" s="124"/>
      <c r="YU36" s="124"/>
      <c r="YV36" s="124"/>
      <c r="YW36" s="124"/>
      <c r="YX36" s="124"/>
      <c r="YY36" s="124"/>
      <c r="YZ36" s="124"/>
      <c r="ZA36" s="124"/>
      <c r="ZB36" s="124"/>
      <c r="ZC36" s="124"/>
      <c r="ZD36" s="124"/>
      <c r="ZE36" s="124"/>
      <c r="ZF36" s="124"/>
      <c r="ZG36" s="124"/>
      <c r="ZH36" s="124"/>
      <c r="ZI36" s="124"/>
      <c r="ZJ36" s="124"/>
      <c r="ZK36" s="124"/>
      <c r="ZL36" s="124"/>
      <c r="ZM36" s="124"/>
      <c r="ZN36" s="124"/>
      <c r="ZO36" s="124"/>
      <c r="ZP36" s="124"/>
      <c r="ZQ36" s="124"/>
      <c r="ZR36" s="124"/>
      <c r="ZS36" s="124"/>
      <c r="ZT36" s="124"/>
      <c r="ZU36" s="124"/>
      <c r="ZV36" s="124"/>
      <c r="ZW36" s="124"/>
      <c r="ZX36" s="124"/>
      <c r="ZY36" s="124"/>
      <c r="ZZ36" s="124"/>
      <c r="AAA36" s="124"/>
      <c r="AAB36" s="124"/>
      <c r="AAC36" s="124"/>
      <c r="AAD36" s="124"/>
      <c r="AAE36" s="124"/>
      <c r="AAF36" s="124"/>
      <c r="AAG36" s="124"/>
      <c r="AAH36" s="124"/>
      <c r="AAI36" s="124"/>
      <c r="AAJ36" s="124"/>
      <c r="AAK36" s="124"/>
      <c r="AAL36" s="124"/>
      <c r="AAM36" s="124"/>
      <c r="AAN36" s="124"/>
      <c r="AAO36" s="124"/>
      <c r="AAP36" s="124"/>
      <c r="AAQ36" s="124"/>
      <c r="AAR36" s="124"/>
      <c r="AAS36" s="124"/>
      <c r="AAT36" s="124"/>
      <c r="AAU36" s="124"/>
      <c r="AAV36" s="124"/>
      <c r="AAW36" s="124"/>
      <c r="AAX36" s="124"/>
      <c r="AAY36" s="124"/>
      <c r="AAZ36" s="124"/>
      <c r="ABA36" s="124"/>
      <c r="ABB36" s="124"/>
      <c r="ABC36" s="124"/>
      <c r="ABD36" s="124"/>
      <c r="ABE36" s="124"/>
      <c r="ABF36" s="124"/>
      <c r="ABG36" s="124"/>
      <c r="ABH36" s="124"/>
      <c r="ABI36" s="124"/>
      <c r="ABJ36" s="124"/>
      <c r="ABK36" s="124"/>
      <c r="ABL36" s="124"/>
      <c r="ABM36" s="124"/>
      <c r="ABN36" s="124"/>
      <c r="ABO36" s="124"/>
      <c r="ABP36" s="124"/>
      <c r="ABQ36" s="124"/>
      <c r="ABR36" s="124"/>
      <c r="ABS36" s="124"/>
      <c r="ABT36" s="124"/>
      <c r="ABU36" s="124"/>
      <c r="ABV36" s="124"/>
      <c r="ABW36" s="124"/>
      <c r="ABX36" s="124"/>
      <c r="ABY36" s="124"/>
      <c r="ABZ36" s="124"/>
      <c r="ACA36" s="124"/>
      <c r="ACB36" s="124"/>
      <c r="ACC36" s="124"/>
      <c r="ACD36" s="124"/>
      <c r="ACE36" s="124"/>
      <c r="ACF36" s="124"/>
      <c r="ACG36" s="124"/>
      <c r="ACH36" s="124"/>
      <c r="ACI36" s="124"/>
      <c r="ACJ36" s="124"/>
      <c r="ACK36" s="124"/>
      <c r="ACL36" s="124"/>
      <c r="ACM36" s="124"/>
      <c r="ACN36" s="124"/>
      <c r="ACO36" s="124"/>
      <c r="ACP36" s="124"/>
      <c r="ACQ36" s="124"/>
      <c r="ACR36" s="124"/>
      <c r="ACS36" s="124"/>
      <c r="ACT36" s="124"/>
      <c r="ACU36" s="124"/>
      <c r="ACV36" s="124"/>
      <c r="ACW36" s="124"/>
      <c r="ACX36" s="124"/>
      <c r="ACY36" s="124"/>
      <c r="ACZ36" s="124"/>
      <c r="ADA36" s="124"/>
      <c r="ADB36" s="124"/>
      <c r="ADC36" s="124"/>
      <c r="ADD36" s="124"/>
      <c r="ADE36" s="124"/>
      <c r="ADF36" s="124"/>
      <c r="ADG36" s="124"/>
      <c r="ADH36" s="124"/>
      <c r="ADI36" s="124"/>
      <c r="ADJ36" s="124"/>
      <c r="ADK36" s="124"/>
      <c r="ADL36" s="124"/>
      <c r="ADM36" s="124"/>
      <c r="ADN36" s="124"/>
      <c r="ADO36" s="124"/>
      <c r="ADP36" s="124"/>
      <c r="ADQ36" s="124"/>
      <c r="ADR36" s="124"/>
      <c r="ADS36" s="124"/>
      <c r="ADT36" s="124"/>
      <c r="ADU36" s="124"/>
      <c r="ADV36" s="124"/>
      <c r="ADW36" s="124"/>
      <c r="ADX36" s="124"/>
      <c r="ADY36" s="124"/>
      <c r="ADZ36" s="124"/>
      <c r="AEA36" s="124"/>
      <c r="AEB36" s="124"/>
      <c r="AEC36" s="124"/>
      <c r="AED36" s="124"/>
      <c r="AEE36" s="124"/>
      <c r="AEF36" s="124"/>
      <c r="AEG36" s="124"/>
      <c r="AEH36" s="124"/>
      <c r="AEI36" s="124"/>
      <c r="AEJ36" s="124"/>
      <c r="AEK36" s="124"/>
      <c r="AEL36" s="124"/>
      <c r="AEM36" s="124"/>
      <c r="AEN36" s="124"/>
      <c r="AEO36" s="124"/>
      <c r="AEP36" s="124"/>
      <c r="AEQ36" s="124"/>
      <c r="AER36" s="124"/>
      <c r="AES36" s="124"/>
      <c r="AET36" s="124"/>
      <c r="AEU36" s="124"/>
      <c r="AEV36" s="124"/>
      <c r="AEW36" s="124"/>
      <c r="AEX36" s="124"/>
      <c r="AEY36" s="124"/>
      <c r="AEZ36" s="124"/>
      <c r="AFA36" s="124"/>
      <c r="AFB36" s="124"/>
      <c r="AFC36" s="124"/>
      <c r="AFD36" s="124"/>
      <c r="AFE36" s="124"/>
      <c r="AFF36" s="124"/>
      <c r="AFG36" s="124"/>
      <c r="AFH36" s="124"/>
      <c r="AFI36" s="124"/>
      <c r="AFJ36" s="124"/>
      <c r="AFK36" s="124"/>
      <c r="AFL36" s="124"/>
      <c r="AFM36" s="124"/>
      <c r="AFN36" s="124"/>
      <c r="AFO36" s="124"/>
      <c r="AFP36" s="124"/>
      <c r="AFQ36" s="124"/>
      <c r="AFR36" s="124"/>
      <c r="AFS36" s="124"/>
      <c r="AFT36" s="124"/>
      <c r="AFU36" s="124"/>
      <c r="AFV36" s="124"/>
      <c r="AFW36" s="124"/>
      <c r="AFX36" s="124"/>
      <c r="AFY36" s="124"/>
      <c r="AFZ36" s="124"/>
      <c r="AGA36" s="124"/>
      <c r="AGB36" s="124"/>
      <c r="AGC36" s="124"/>
      <c r="AGD36" s="124"/>
      <c r="AGE36" s="124"/>
      <c r="AGF36" s="124"/>
      <c r="AGG36" s="124"/>
      <c r="AGH36" s="124"/>
      <c r="AGI36" s="124"/>
      <c r="AGJ36" s="124"/>
      <c r="AGK36" s="124"/>
      <c r="AGL36" s="124"/>
      <c r="AGM36" s="124"/>
      <c r="AGN36" s="124"/>
      <c r="AGO36" s="124"/>
      <c r="AGP36" s="124"/>
      <c r="AGQ36" s="124"/>
      <c r="AGR36" s="124"/>
      <c r="AGS36" s="124"/>
      <c r="AGT36" s="124"/>
      <c r="AGU36" s="124"/>
      <c r="AGV36" s="124"/>
      <c r="AGW36" s="124"/>
      <c r="AGX36" s="124"/>
      <c r="AGY36" s="124"/>
      <c r="AGZ36" s="124"/>
      <c r="AHA36" s="124"/>
      <c r="AHB36" s="124"/>
      <c r="AHC36" s="124"/>
      <c r="AHD36" s="124"/>
      <c r="AHE36" s="124"/>
      <c r="AHF36" s="124"/>
      <c r="AHG36" s="124"/>
      <c r="AHH36" s="124"/>
      <c r="AHI36" s="124"/>
      <c r="AHJ36" s="124"/>
      <c r="AHK36" s="124"/>
      <c r="AHL36" s="124"/>
      <c r="AHM36" s="124"/>
      <c r="AHN36" s="124"/>
      <c r="AHO36" s="124"/>
      <c r="AHP36" s="124"/>
      <c r="AHQ36" s="124"/>
      <c r="AHR36" s="124"/>
      <c r="AHS36" s="124"/>
      <c r="AHT36" s="124"/>
      <c r="AHU36" s="124"/>
      <c r="AHV36" s="124"/>
      <c r="AHW36" s="124"/>
      <c r="AHX36" s="124"/>
      <c r="AHY36" s="124"/>
      <c r="AHZ36" s="124"/>
      <c r="AIA36" s="124"/>
      <c r="AIB36" s="124"/>
      <c r="AIC36" s="124"/>
      <c r="AID36" s="124"/>
      <c r="AIE36" s="124"/>
      <c r="AIF36" s="124"/>
      <c r="AIG36" s="124"/>
      <c r="AIH36" s="124"/>
      <c r="AII36" s="124"/>
      <c r="AIJ36" s="124"/>
      <c r="AIK36" s="124"/>
      <c r="AIL36" s="124"/>
      <c r="AIM36" s="124"/>
      <c r="AIN36" s="124"/>
      <c r="AIO36" s="124"/>
      <c r="AIP36" s="124"/>
      <c r="AIQ36" s="124"/>
      <c r="AIR36" s="124"/>
      <c r="AIS36" s="124"/>
    </row>
    <row r="37" spans="1:929" ht="99.95" customHeight="1" x14ac:dyDescent="0.2">
      <c r="A37" s="37"/>
      <c r="B37" s="272"/>
      <c r="C37" s="102" t="s">
        <v>47</v>
      </c>
      <c r="D37" s="126" t="s">
        <v>383</v>
      </c>
      <c r="E37" s="153"/>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4"/>
      <c r="FU37" s="124"/>
      <c r="FV37" s="124"/>
      <c r="FW37" s="124"/>
      <c r="FX37" s="124"/>
      <c r="FY37" s="124"/>
      <c r="FZ37" s="124"/>
      <c r="GA37" s="124"/>
      <c r="GB37" s="124"/>
      <c r="GC37" s="124"/>
      <c r="GD37" s="124"/>
      <c r="GE37" s="124"/>
      <c r="GF37" s="124"/>
      <c r="GG37" s="124"/>
      <c r="GH37" s="124"/>
      <c r="GI37" s="124"/>
      <c r="GJ37" s="124"/>
      <c r="GK37" s="124"/>
      <c r="GL37" s="124"/>
      <c r="GM37" s="124"/>
      <c r="GN37" s="124"/>
      <c r="GO37" s="124"/>
      <c r="GP37" s="124"/>
      <c r="GQ37" s="124"/>
      <c r="GR37" s="124"/>
      <c r="GS37" s="124"/>
      <c r="GT37" s="124"/>
      <c r="GU37" s="124"/>
      <c r="GV37" s="124"/>
      <c r="GW37" s="124"/>
      <c r="GX37" s="124"/>
      <c r="GY37" s="124"/>
      <c r="GZ37" s="124"/>
      <c r="HA37" s="124"/>
      <c r="HB37" s="124"/>
      <c r="HC37" s="124"/>
      <c r="HD37" s="124"/>
      <c r="HE37" s="124"/>
      <c r="HF37" s="124"/>
      <c r="HG37" s="124"/>
      <c r="HH37" s="124"/>
      <c r="HI37" s="124"/>
      <c r="HJ37" s="124"/>
      <c r="HK37" s="124"/>
      <c r="HL37" s="124"/>
      <c r="HM37" s="124"/>
      <c r="HN37" s="124"/>
      <c r="HO37" s="124"/>
      <c r="HP37" s="124"/>
      <c r="HQ37" s="124"/>
      <c r="HR37" s="124"/>
      <c r="HS37" s="124"/>
      <c r="HT37" s="124"/>
      <c r="HU37" s="124"/>
      <c r="HV37" s="124"/>
      <c r="HW37" s="124"/>
      <c r="HX37" s="124"/>
      <c r="HY37" s="124"/>
      <c r="HZ37" s="124"/>
      <c r="IA37" s="124"/>
      <c r="IB37" s="124"/>
      <c r="IC37" s="124"/>
      <c r="ID37" s="124"/>
      <c r="IE37" s="124"/>
      <c r="IF37" s="124"/>
      <c r="IG37" s="124"/>
      <c r="IH37" s="124"/>
      <c r="II37" s="124"/>
      <c r="IJ37" s="124"/>
      <c r="IK37" s="124"/>
      <c r="IL37" s="124"/>
      <c r="IM37" s="124"/>
      <c r="IN37" s="124"/>
      <c r="IO37" s="124"/>
      <c r="IP37" s="124"/>
      <c r="IQ37" s="124"/>
      <c r="IR37" s="124"/>
      <c r="IS37" s="124"/>
      <c r="IT37" s="124"/>
      <c r="IU37" s="124"/>
      <c r="IV37" s="124"/>
      <c r="IW37" s="124"/>
      <c r="IX37" s="124"/>
      <c r="IY37" s="124"/>
      <c r="IZ37" s="124"/>
      <c r="JA37" s="124"/>
      <c r="JB37" s="124"/>
      <c r="JC37" s="124"/>
      <c r="JD37" s="124"/>
      <c r="JE37" s="124"/>
      <c r="JF37" s="124"/>
      <c r="JG37" s="124"/>
      <c r="JH37" s="124"/>
      <c r="JI37" s="124"/>
      <c r="JJ37" s="124"/>
      <c r="JK37" s="124"/>
      <c r="JL37" s="124"/>
      <c r="JM37" s="124"/>
      <c r="JN37" s="124"/>
      <c r="JO37" s="124"/>
      <c r="JP37" s="124"/>
      <c r="JQ37" s="124"/>
      <c r="JR37" s="124"/>
      <c r="JS37" s="124"/>
      <c r="JT37" s="124"/>
      <c r="JU37" s="124"/>
      <c r="JV37" s="124"/>
      <c r="JW37" s="124"/>
      <c r="JX37" s="124"/>
      <c r="JY37" s="124"/>
      <c r="JZ37" s="124"/>
      <c r="KA37" s="124"/>
      <c r="KB37" s="124"/>
      <c r="KC37" s="124"/>
      <c r="KD37" s="124"/>
      <c r="KE37" s="124"/>
      <c r="KF37" s="124"/>
      <c r="KG37" s="124"/>
      <c r="KH37" s="124"/>
      <c r="KI37" s="124"/>
      <c r="KJ37" s="124"/>
      <c r="KK37" s="124"/>
      <c r="KL37" s="124"/>
      <c r="KM37" s="124"/>
      <c r="KN37" s="124"/>
      <c r="KO37" s="124"/>
      <c r="KP37" s="124"/>
      <c r="KQ37" s="124"/>
      <c r="KR37" s="124"/>
      <c r="KS37" s="124"/>
      <c r="KT37" s="124"/>
      <c r="KU37" s="124"/>
      <c r="KV37" s="124"/>
      <c r="KW37" s="124"/>
      <c r="KX37" s="124"/>
      <c r="KY37" s="124"/>
      <c r="KZ37" s="124"/>
      <c r="LA37" s="124"/>
      <c r="LB37" s="124"/>
      <c r="LC37" s="124"/>
      <c r="LD37" s="124"/>
      <c r="LE37" s="124"/>
      <c r="LF37" s="124"/>
      <c r="LG37" s="124"/>
      <c r="LH37" s="124"/>
      <c r="LI37" s="124"/>
      <c r="LJ37" s="124"/>
      <c r="LK37" s="124"/>
      <c r="LL37" s="124"/>
      <c r="LM37" s="124"/>
      <c r="LN37" s="124"/>
      <c r="LO37" s="124"/>
      <c r="LP37" s="124"/>
      <c r="LQ37" s="124"/>
      <c r="LR37" s="124"/>
      <c r="LS37" s="124"/>
      <c r="LT37" s="124"/>
      <c r="LU37" s="124"/>
      <c r="LV37" s="124"/>
      <c r="LW37" s="124"/>
      <c r="LX37" s="124"/>
      <c r="LY37" s="124"/>
      <c r="LZ37" s="124"/>
      <c r="MA37" s="124"/>
      <c r="MB37" s="124"/>
      <c r="MC37" s="124"/>
      <c r="MD37" s="124"/>
      <c r="ME37" s="124"/>
      <c r="MF37" s="124"/>
      <c r="MG37" s="124"/>
      <c r="MH37" s="124"/>
      <c r="MI37" s="124"/>
      <c r="MJ37" s="124"/>
      <c r="MK37" s="124"/>
      <c r="ML37" s="124"/>
      <c r="MM37" s="124"/>
      <c r="MN37" s="124"/>
      <c r="MO37" s="124"/>
      <c r="MP37" s="124"/>
      <c r="MQ37" s="124"/>
      <c r="MR37" s="124"/>
      <c r="MS37" s="124"/>
      <c r="MT37" s="124"/>
      <c r="MU37" s="124"/>
      <c r="MV37" s="124"/>
      <c r="MW37" s="124"/>
      <c r="MX37" s="124"/>
      <c r="MY37" s="124"/>
      <c r="MZ37" s="124"/>
      <c r="NA37" s="124"/>
      <c r="NB37" s="124"/>
      <c r="NC37" s="124"/>
      <c r="ND37" s="124"/>
      <c r="NE37" s="124"/>
      <c r="NF37" s="124"/>
      <c r="NG37" s="124"/>
      <c r="NH37" s="124"/>
      <c r="NI37" s="124"/>
      <c r="NJ37" s="124"/>
      <c r="NK37" s="124"/>
      <c r="NL37" s="124"/>
      <c r="NM37" s="124"/>
      <c r="NN37" s="124"/>
      <c r="NO37" s="124"/>
      <c r="NP37" s="124"/>
      <c r="NQ37" s="124"/>
      <c r="NR37" s="124"/>
      <c r="NS37" s="124"/>
      <c r="NT37" s="124"/>
      <c r="NU37" s="124"/>
      <c r="NV37" s="124"/>
      <c r="NW37" s="124"/>
      <c r="NX37" s="124"/>
      <c r="NY37" s="124"/>
      <c r="NZ37" s="124"/>
      <c r="OA37" s="124"/>
      <c r="OB37" s="124"/>
      <c r="OC37" s="124"/>
      <c r="OD37" s="124"/>
      <c r="OE37" s="124"/>
      <c r="OF37" s="124"/>
      <c r="OG37" s="124"/>
      <c r="OH37" s="124"/>
      <c r="OI37" s="124"/>
      <c r="OJ37" s="124"/>
      <c r="OK37" s="124"/>
      <c r="OL37" s="124"/>
      <c r="OM37" s="124"/>
      <c r="ON37" s="124"/>
      <c r="OO37" s="124"/>
      <c r="OP37" s="124"/>
      <c r="OQ37" s="124"/>
      <c r="OR37" s="124"/>
      <c r="OS37" s="124"/>
      <c r="OT37" s="124"/>
      <c r="OU37" s="124"/>
      <c r="OV37" s="124"/>
      <c r="OW37" s="124"/>
      <c r="OX37" s="124"/>
      <c r="OY37" s="124"/>
      <c r="OZ37" s="124"/>
      <c r="PA37" s="124"/>
      <c r="PB37" s="124"/>
      <c r="PC37" s="124"/>
      <c r="PD37" s="124"/>
      <c r="PE37" s="124"/>
      <c r="PF37" s="124"/>
      <c r="PG37" s="124"/>
      <c r="PH37" s="124"/>
      <c r="PI37" s="124"/>
      <c r="PJ37" s="124"/>
      <c r="PK37" s="124"/>
      <c r="PL37" s="124"/>
      <c r="PM37" s="124"/>
      <c r="PN37" s="124"/>
      <c r="PO37" s="124"/>
      <c r="PP37" s="124"/>
      <c r="PQ37" s="124"/>
      <c r="PR37" s="124"/>
      <c r="PS37" s="124"/>
      <c r="PT37" s="124"/>
      <c r="PU37" s="124"/>
      <c r="PV37" s="124"/>
      <c r="PW37" s="124"/>
      <c r="PX37" s="124"/>
      <c r="PY37" s="124"/>
      <c r="PZ37" s="124"/>
      <c r="QA37" s="124"/>
      <c r="QB37" s="124"/>
      <c r="QC37" s="124"/>
      <c r="QD37" s="124"/>
      <c r="QE37" s="124"/>
      <c r="QF37" s="124"/>
      <c r="QG37" s="124"/>
      <c r="QH37" s="124"/>
      <c r="QI37" s="124"/>
      <c r="QJ37" s="124"/>
      <c r="QK37" s="124"/>
      <c r="QL37" s="124"/>
      <c r="QM37" s="124"/>
      <c r="QN37" s="124"/>
      <c r="QO37" s="124"/>
      <c r="QP37" s="124"/>
      <c r="QQ37" s="124"/>
      <c r="QR37" s="124"/>
      <c r="QS37" s="124"/>
      <c r="QT37" s="124"/>
      <c r="QU37" s="124"/>
      <c r="QV37" s="124"/>
      <c r="QW37" s="124"/>
      <c r="QX37" s="124"/>
      <c r="QY37" s="124"/>
      <c r="QZ37" s="124"/>
      <c r="RA37" s="124"/>
      <c r="RB37" s="124"/>
      <c r="RC37" s="124"/>
      <c r="RD37" s="124"/>
      <c r="RE37" s="124"/>
      <c r="RF37" s="124"/>
      <c r="RG37" s="124"/>
      <c r="RH37" s="124"/>
      <c r="RI37" s="124"/>
      <c r="RJ37" s="124"/>
      <c r="RK37" s="124"/>
      <c r="RL37" s="124"/>
      <c r="RM37" s="124"/>
      <c r="RN37" s="124"/>
      <c r="RO37" s="124"/>
      <c r="RP37" s="124"/>
      <c r="RQ37" s="124"/>
      <c r="RR37" s="124"/>
      <c r="RS37" s="124"/>
      <c r="RT37" s="124"/>
      <c r="RU37" s="124"/>
      <c r="RV37" s="124"/>
      <c r="RW37" s="124"/>
      <c r="RX37" s="124"/>
      <c r="RY37" s="124"/>
      <c r="RZ37" s="124"/>
      <c r="SA37" s="124"/>
      <c r="SB37" s="124"/>
      <c r="SC37" s="124"/>
      <c r="SD37" s="124"/>
      <c r="SE37" s="124"/>
      <c r="SF37" s="124"/>
      <c r="SG37" s="124"/>
      <c r="SH37" s="124"/>
      <c r="SI37" s="124"/>
      <c r="SJ37" s="124"/>
      <c r="SK37" s="124"/>
      <c r="SL37" s="124"/>
      <c r="SM37" s="124"/>
      <c r="SN37" s="124"/>
      <c r="SO37" s="124"/>
      <c r="SP37" s="124"/>
      <c r="SQ37" s="124"/>
      <c r="SR37" s="124"/>
      <c r="SS37" s="124"/>
      <c r="ST37" s="124"/>
      <c r="SU37" s="124"/>
      <c r="SV37" s="124"/>
      <c r="SW37" s="124"/>
      <c r="SX37" s="124"/>
      <c r="SY37" s="124"/>
      <c r="SZ37" s="124"/>
      <c r="TA37" s="124"/>
      <c r="TB37" s="124"/>
      <c r="TC37" s="124"/>
      <c r="TD37" s="124"/>
      <c r="TE37" s="124"/>
      <c r="TF37" s="124"/>
      <c r="TG37" s="124"/>
      <c r="TH37" s="124"/>
      <c r="TI37" s="124"/>
      <c r="TJ37" s="124"/>
      <c r="TK37" s="124"/>
      <c r="TL37" s="124"/>
      <c r="TM37" s="124"/>
      <c r="TN37" s="124"/>
      <c r="TO37" s="124"/>
      <c r="TP37" s="124"/>
      <c r="TQ37" s="124"/>
      <c r="TR37" s="124"/>
      <c r="TS37" s="124"/>
      <c r="TT37" s="124"/>
      <c r="TU37" s="124"/>
      <c r="TV37" s="124"/>
      <c r="TW37" s="124"/>
      <c r="TX37" s="124"/>
      <c r="TY37" s="124"/>
      <c r="TZ37" s="124"/>
      <c r="UA37" s="124"/>
      <c r="UB37" s="124"/>
      <c r="UC37" s="124"/>
      <c r="UD37" s="124"/>
      <c r="UE37" s="124"/>
      <c r="UF37" s="124"/>
      <c r="UG37" s="124"/>
      <c r="UH37" s="124"/>
      <c r="UI37" s="124"/>
      <c r="UJ37" s="124"/>
      <c r="UK37" s="124"/>
      <c r="UL37" s="124"/>
      <c r="UM37" s="124"/>
      <c r="UN37" s="124"/>
      <c r="UO37" s="124"/>
      <c r="UP37" s="124"/>
      <c r="UQ37" s="124"/>
      <c r="UR37" s="124"/>
      <c r="US37" s="124"/>
      <c r="UT37" s="124"/>
      <c r="UU37" s="124"/>
      <c r="UV37" s="124"/>
      <c r="UW37" s="124"/>
      <c r="UX37" s="124"/>
      <c r="UY37" s="124"/>
      <c r="UZ37" s="124"/>
      <c r="VA37" s="124"/>
      <c r="VB37" s="124"/>
      <c r="VC37" s="124"/>
      <c r="VD37" s="124"/>
      <c r="VE37" s="124"/>
      <c r="VF37" s="124"/>
      <c r="VG37" s="124"/>
      <c r="VH37" s="124"/>
      <c r="VI37" s="124"/>
      <c r="VJ37" s="124"/>
      <c r="VK37" s="124"/>
      <c r="VL37" s="124"/>
      <c r="VM37" s="124"/>
      <c r="VN37" s="124"/>
      <c r="VO37" s="124"/>
      <c r="VP37" s="124"/>
      <c r="VQ37" s="124"/>
      <c r="VR37" s="124"/>
      <c r="VS37" s="124"/>
      <c r="VT37" s="124"/>
      <c r="VU37" s="124"/>
      <c r="VV37" s="124"/>
      <c r="VW37" s="124"/>
      <c r="VX37" s="124"/>
      <c r="VY37" s="124"/>
      <c r="VZ37" s="124"/>
      <c r="WA37" s="124"/>
      <c r="WB37" s="124"/>
      <c r="WC37" s="124"/>
      <c r="WD37" s="124"/>
      <c r="WE37" s="124"/>
      <c r="WF37" s="124"/>
      <c r="WG37" s="124"/>
      <c r="WH37" s="124"/>
      <c r="WI37" s="124"/>
      <c r="WJ37" s="124"/>
      <c r="WK37" s="124"/>
      <c r="WL37" s="124"/>
      <c r="WM37" s="124"/>
      <c r="WN37" s="124"/>
      <c r="WO37" s="124"/>
      <c r="WP37" s="124"/>
      <c r="WQ37" s="124"/>
      <c r="WR37" s="124"/>
      <c r="WS37" s="124"/>
      <c r="WT37" s="124"/>
      <c r="WU37" s="124"/>
      <c r="WV37" s="124"/>
      <c r="WW37" s="124"/>
      <c r="WX37" s="124"/>
      <c r="WY37" s="124"/>
      <c r="WZ37" s="124"/>
      <c r="XA37" s="124"/>
      <c r="XB37" s="124"/>
      <c r="XC37" s="124"/>
      <c r="XD37" s="124"/>
      <c r="XE37" s="124"/>
      <c r="XF37" s="124"/>
      <c r="XG37" s="124"/>
      <c r="XH37" s="124"/>
      <c r="XI37" s="124"/>
      <c r="XJ37" s="124"/>
      <c r="XK37" s="124"/>
      <c r="XL37" s="124"/>
      <c r="XM37" s="124"/>
      <c r="XN37" s="124"/>
      <c r="XO37" s="124"/>
      <c r="XP37" s="124"/>
      <c r="XQ37" s="124"/>
      <c r="XR37" s="124"/>
      <c r="XS37" s="124"/>
      <c r="XT37" s="124"/>
      <c r="XU37" s="124"/>
      <c r="XV37" s="124"/>
      <c r="XW37" s="124"/>
      <c r="XX37" s="124"/>
      <c r="XY37" s="124"/>
      <c r="XZ37" s="124"/>
      <c r="YA37" s="124"/>
      <c r="YB37" s="124"/>
      <c r="YC37" s="124"/>
      <c r="YD37" s="124"/>
      <c r="YE37" s="124"/>
      <c r="YF37" s="124"/>
      <c r="YG37" s="124"/>
      <c r="YH37" s="124"/>
      <c r="YI37" s="124"/>
      <c r="YJ37" s="124"/>
      <c r="YK37" s="124"/>
      <c r="YL37" s="124"/>
      <c r="YM37" s="124"/>
      <c r="YN37" s="124"/>
      <c r="YO37" s="124"/>
      <c r="YP37" s="124"/>
      <c r="YQ37" s="124"/>
      <c r="YR37" s="124"/>
      <c r="YS37" s="124"/>
      <c r="YT37" s="124"/>
      <c r="YU37" s="124"/>
      <c r="YV37" s="124"/>
      <c r="YW37" s="124"/>
      <c r="YX37" s="124"/>
      <c r="YY37" s="124"/>
      <c r="YZ37" s="124"/>
      <c r="ZA37" s="124"/>
      <c r="ZB37" s="124"/>
      <c r="ZC37" s="124"/>
      <c r="ZD37" s="124"/>
      <c r="ZE37" s="124"/>
      <c r="ZF37" s="124"/>
      <c r="ZG37" s="124"/>
      <c r="ZH37" s="124"/>
      <c r="ZI37" s="124"/>
      <c r="ZJ37" s="124"/>
      <c r="ZK37" s="124"/>
      <c r="ZL37" s="124"/>
      <c r="ZM37" s="124"/>
      <c r="ZN37" s="124"/>
      <c r="ZO37" s="124"/>
      <c r="ZP37" s="124"/>
      <c r="ZQ37" s="124"/>
      <c r="ZR37" s="124"/>
      <c r="ZS37" s="124"/>
      <c r="ZT37" s="124"/>
      <c r="ZU37" s="124"/>
      <c r="ZV37" s="124"/>
      <c r="ZW37" s="124"/>
      <c r="ZX37" s="124"/>
      <c r="ZY37" s="124"/>
      <c r="ZZ37" s="124"/>
      <c r="AAA37" s="124"/>
      <c r="AAB37" s="124"/>
      <c r="AAC37" s="124"/>
      <c r="AAD37" s="124"/>
      <c r="AAE37" s="124"/>
      <c r="AAF37" s="124"/>
      <c r="AAG37" s="124"/>
      <c r="AAH37" s="124"/>
      <c r="AAI37" s="124"/>
      <c r="AAJ37" s="124"/>
      <c r="AAK37" s="124"/>
      <c r="AAL37" s="124"/>
      <c r="AAM37" s="124"/>
      <c r="AAN37" s="124"/>
      <c r="AAO37" s="124"/>
      <c r="AAP37" s="124"/>
      <c r="AAQ37" s="124"/>
      <c r="AAR37" s="124"/>
      <c r="AAS37" s="124"/>
      <c r="AAT37" s="124"/>
      <c r="AAU37" s="124"/>
      <c r="AAV37" s="124"/>
      <c r="AAW37" s="124"/>
      <c r="AAX37" s="124"/>
      <c r="AAY37" s="124"/>
      <c r="AAZ37" s="124"/>
      <c r="ABA37" s="124"/>
      <c r="ABB37" s="124"/>
      <c r="ABC37" s="124"/>
      <c r="ABD37" s="124"/>
      <c r="ABE37" s="124"/>
      <c r="ABF37" s="124"/>
      <c r="ABG37" s="124"/>
      <c r="ABH37" s="124"/>
      <c r="ABI37" s="124"/>
      <c r="ABJ37" s="124"/>
      <c r="ABK37" s="124"/>
      <c r="ABL37" s="124"/>
      <c r="ABM37" s="124"/>
      <c r="ABN37" s="124"/>
      <c r="ABO37" s="124"/>
      <c r="ABP37" s="124"/>
      <c r="ABQ37" s="124"/>
      <c r="ABR37" s="124"/>
      <c r="ABS37" s="124"/>
      <c r="ABT37" s="124"/>
      <c r="ABU37" s="124"/>
      <c r="ABV37" s="124"/>
      <c r="ABW37" s="124"/>
      <c r="ABX37" s="124"/>
      <c r="ABY37" s="124"/>
      <c r="ABZ37" s="124"/>
      <c r="ACA37" s="124"/>
      <c r="ACB37" s="124"/>
      <c r="ACC37" s="124"/>
      <c r="ACD37" s="124"/>
      <c r="ACE37" s="124"/>
      <c r="ACF37" s="124"/>
      <c r="ACG37" s="124"/>
      <c r="ACH37" s="124"/>
      <c r="ACI37" s="124"/>
      <c r="ACJ37" s="124"/>
      <c r="ACK37" s="124"/>
      <c r="ACL37" s="124"/>
      <c r="ACM37" s="124"/>
      <c r="ACN37" s="124"/>
      <c r="ACO37" s="124"/>
      <c r="ACP37" s="124"/>
      <c r="ACQ37" s="124"/>
      <c r="ACR37" s="124"/>
      <c r="ACS37" s="124"/>
      <c r="ACT37" s="124"/>
      <c r="ACU37" s="124"/>
      <c r="ACV37" s="124"/>
      <c r="ACW37" s="124"/>
      <c r="ACX37" s="124"/>
      <c r="ACY37" s="124"/>
      <c r="ACZ37" s="124"/>
      <c r="ADA37" s="124"/>
      <c r="ADB37" s="124"/>
      <c r="ADC37" s="124"/>
      <c r="ADD37" s="124"/>
      <c r="ADE37" s="124"/>
      <c r="ADF37" s="124"/>
      <c r="ADG37" s="124"/>
      <c r="ADH37" s="124"/>
      <c r="ADI37" s="124"/>
      <c r="ADJ37" s="124"/>
      <c r="ADK37" s="124"/>
      <c r="ADL37" s="124"/>
      <c r="ADM37" s="124"/>
      <c r="ADN37" s="124"/>
      <c r="ADO37" s="124"/>
      <c r="ADP37" s="124"/>
      <c r="ADQ37" s="124"/>
      <c r="ADR37" s="124"/>
      <c r="ADS37" s="124"/>
      <c r="ADT37" s="124"/>
      <c r="ADU37" s="124"/>
      <c r="ADV37" s="124"/>
      <c r="ADW37" s="124"/>
      <c r="ADX37" s="124"/>
      <c r="ADY37" s="124"/>
      <c r="ADZ37" s="124"/>
      <c r="AEA37" s="124"/>
      <c r="AEB37" s="124"/>
      <c r="AEC37" s="124"/>
      <c r="AED37" s="124"/>
      <c r="AEE37" s="124"/>
      <c r="AEF37" s="124"/>
      <c r="AEG37" s="124"/>
      <c r="AEH37" s="124"/>
      <c r="AEI37" s="124"/>
      <c r="AEJ37" s="124"/>
      <c r="AEK37" s="124"/>
      <c r="AEL37" s="124"/>
      <c r="AEM37" s="124"/>
      <c r="AEN37" s="124"/>
      <c r="AEO37" s="124"/>
      <c r="AEP37" s="124"/>
      <c r="AEQ37" s="124"/>
      <c r="AER37" s="124"/>
      <c r="AES37" s="124"/>
      <c r="AET37" s="124"/>
      <c r="AEU37" s="124"/>
      <c r="AEV37" s="124"/>
      <c r="AEW37" s="124"/>
      <c r="AEX37" s="124"/>
      <c r="AEY37" s="124"/>
      <c r="AEZ37" s="124"/>
      <c r="AFA37" s="124"/>
      <c r="AFB37" s="124"/>
      <c r="AFC37" s="124"/>
      <c r="AFD37" s="124"/>
      <c r="AFE37" s="124"/>
      <c r="AFF37" s="124"/>
      <c r="AFG37" s="124"/>
      <c r="AFH37" s="124"/>
      <c r="AFI37" s="124"/>
      <c r="AFJ37" s="124"/>
      <c r="AFK37" s="124"/>
      <c r="AFL37" s="124"/>
      <c r="AFM37" s="124"/>
      <c r="AFN37" s="124"/>
      <c r="AFO37" s="124"/>
      <c r="AFP37" s="124"/>
      <c r="AFQ37" s="124"/>
      <c r="AFR37" s="124"/>
      <c r="AFS37" s="124"/>
      <c r="AFT37" s="124"/>
      <c r="AFU37" s="124"/>
      <c r="AFV37" s="124"/>
      <c r="AFW37" s="124"/>
      <c r="AFX37" s="124"/>
      <c r="AFY37" s="124"/>
      <c r="AFZ37" s="124"/>
      <c r="AGA37" s="124"/>
      <c r="AGB37" s="124"/>
      <c r="AGC37" s="124"/>
      <c r="AGD37" s="124"/>
      <c r="AGE37" s="124"/>
      <c r="AGF37" s="124"/>
      <c r="AGG37" s="124"/>
      <c r="AGH37" s="124"/>
      <c r="AGI37" s="124"/>
      <c r="AGJ37" s="124"/>
      <c r="AGK37" s="124"/>
      <c r="AGL37" s="124"/>
      <c r="AGM37" s="124"/>
      <c r="AGN37" s="124"/>
      <c r="AGO37" s="124"/>
      <c r="AGP37" s="124"/>
      <c r="AGQ37" s="124"/>
      <c r="AGR37" s="124"/>
      <c r="AGS37" s="124"/>
      <c r="AGT37" s="124"/>
      <c r="AGU37" s="124"/>
      <c r="AGV37" s="124"/>
      <c r="AGW37" s="124"/>
      <c r="AGX37" s="124"/>
      <c r="AGY37" s="124"/>
      <c r="AGZ37" s="124"/>
      <c r="AHA37" s="124"/>
      <c r="AHB37" s="124"/>
      <c r="AHC37" s="124"/>
      <c r="AHD37" s="124"/>
      <c r="AHE37" s="124"/>
      <c r="AHF37" s="124"/>
      <c r="AHG37" s="124"/>
      <c r="AHH37" s="124"/>
      <c r="AHI37" s="124"/>
      <c r="AHJ37" s="124"/>
      <c r="AHK37" s="124"/>
      <c r="AHL37" s="124"/>
      <c r="AHM37" s="124"/>
      <c r="AHN37" s="124"/>
      <c r="AHO37" s="124"/>
      <c r="AHP37" s="124"/>
      <c r="AHQ37" s="124"/>
      <c r="AHR37" s="124"/>
      <c r="AHS37" s="124"/>
      <c r="AHT37" s="124"/>
      <c r="AHU37" s="124"/>
      <c r="AHV37" s="124"/>
      <c r="AHW37" s="124"/>
      <c r="AHX37" s="124"/>
      <c r="AHY37" s="124"/>
      <c r="AHZ37" s="124"/>
      <c r="AIA37" s="124"/>
      <c r="AIB37" s="124"/>
      <c r="AIC37" s="124"/>
      <c r="AID37" s="124"/>
      <c r="AIE37" s="124"/>
      <c r="AIF37" s="124"/>
      <c r="AIG37" s="124"/>
      <c r="AIH37" s="124"/>
      <c r="AII37" s="124"/>
      <c r="AIJ37" s="124"/>
      <c r="AIK37" s="124"/>
      <c r="AIL37" s="124"/>
      <c r="AIM37" s="124"/>
      <c r="AIN37" s="124"/>
      <c r="AIO37" s="124"/>
      <c r="AIP37" s="124"/>
      <c r="AIQ37" s="124"/>
      <c r="AIR37" s="124"/>
      <c r="AIS37" s="124"/>
    </row>
    <row r="38" spans="1:929" ht="6.6" customHeight="1" x14ac:dyDescent="0.4">
      <c r="A38" s="37"/>
      <c r="B38" s="272"/>
      <c r="C38" s="93"/>
      <c r="D38" s="103"/>
      <c r="E38" s="153"/>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124"/>
      <c r="DP38" s="124"/>
      <c r="DQ38" s="124"/>
      <c r="DR38" s="124"/>
      <c r="DS38" s="124"/>
      <c r="DT38" s="124"/>
      <c r="DU38" s="124"/>
      <c r="DV38" s="124"/>
      <c r="DW38" s="124"/>
      <c r="DX38" s="124"/>
      <c r="DY38" s="124"/>
      <c r="DZ38" s="124"/>
      <c r="EA38" s="124"/>
      <c r="EB38" s="124"/>
      <c r="EC38" s="124"/>
      <c r="ED38" s="124"/>
      <c r="EE38" s="124"/>
      <c r="EF38" s="124"/>
      <c r="EG38" s="124"/>
      <c r="EH38" s="124"/>
      <c r="EI38" s="124"/>
      <c r="EJ38" s="124"/>
      <c r="EK38" s="124"/>
      <c r="EL38" s="124"/>
      <c r="EM38" s="124"/>
      <c r="EN38" s="124"/>
      <c r="EO38" s="124"/>
      <c r="EP38" s="124"/>
      <c r="EQ38" s="124"/>
      <c r="ER38" s="124"/>
      <c r="ES38" s="124"/>
      <c r="ET38" s="124"/>
      <c r="EU38" s="124"/>
      <c r="EV38" s="124"/>
      <c r="EW38" s="124"/>
      <c r="EX38" s="124"/>
      <c r="EY38" s="124"/>
      <c r="EZ38" s="124"/>
      <c r="FA38" s="124"/>
      <c r="FB38" s="124"/>
      <c r="FC38" s="124"/>
      <c r="FD38" s="124"/>
      <c r="FE38" s="124"/>
      <c r="FF38" s="124"/>
      <c r="FG38" s="124"/>
      <c r="FH38" s="124"/>
      <c r="FI38" s="124"/>
      <c r="FJ38" s="124"/>
      <c r="FK38" s="124"/>
      <c r="FL38" s="124"/>
      <c r="FM38" s="124"/>
      <c r="FN38" s="124"/>
      <c r="FO38" s="124"/>
      <c r="FP38" s="124"/>
      <c r="FQ38" s="124"/>
      <c r="FR38" s="124"/>
      <c r="FS38" s="124"/>
      <c r="FT38" s="124"/>
      <c r="FU38" s="124"/>
      <c r="FV38" s="124"/>
      <c r="FW38" s="124"/>
      <c r="FX38" s="124"/>
      <c r="FY38" s="124"/>
      <c r="FZ38" s="124"/>
      <c r="GA38" s="124"/>
      <c r="GB38" s="124"/>
      <c r="GC38" s="124"/>
      <c r="GD38" s="124"/>
      <c r="GE38" s="124"/>
      <c r="GF38" s="124"/>
      <c r="GG38" s="124"/>
      <c r="GH38" s="124"/>
      <c r="GI38" s="124"/>
      <c r="GJ38" s="124"/>
      <c r="GK38" s="124"/>
      <c r="GL38" s="124"/>
      <c r="GM38" s="124"/>
      <c r="GN38" s="124"/>
      <c r="GO38" s="124"/>
      <c r="GP38" s="124"/>
      <c r="GQ38" s="124"/>
      <c r="GR38" s="124"/>
      <c r="GS38" s="124"/>
      <c r="GT38" s="124"/>
      <c r="GU38" s="124"/>
      <c r="GV38" s="124"/>
      <c r="GW38" s="124"/>
      <c r="GX38" s="124"/>
      <c r="GY38" s="124"/>
      <c r="GZ38" s="124"/>
      <c r="HA38" s="124"/>
      <c r="HB38" s="124"/>
      <c r="HC38" s="124"/>
      <c r="HD38" s="124"/>
      <c r="HE38" s="124"/>
      <c r="HF38" s="124"/>
      <c r="HG38" s="124"/>
      <c r="HH38" s="124"/>
      <c r="HI38" s="124"/>
      <c r="HJ38" s="124"/>
      <c r="HK38" s="124"/>
      <c r="HL38" s="124"/>
      <c r="HM38" s="124"/>
      <c r="HN38" s="124"/>
      <c r="HO38" s="124"/>
      <c r="HP38" s="124"/>
      <c r="HQ38" s="124"/>
      <c r="HR38" s="124"/>
      <c r="HS38" s="124"/>
      <c r="HT38" s="124"/>
      <c r="HU38" s="124"/>
      <c r="HV38" s="124"/>
      <c r="HW38" s="124"/>
      <c r="HX38" s="124"/>
      <c r="HY38" s="124"/>
      <c r="HZ38" s="124"/>
      <c r="IA38" s="124"/>
      <c r="IB38" s="124"/>
      <c r="IC38" s="124"/>
      <c r="ID38" s="124"/>
      <c r="IE38" s="124"/>
      <c r="IF38" s="124"/>
      <c r="IG38" s="124"/>
      <c r="IH38" s="124"/>
      <c r="II38" s="124"/>
      <c r="IJ38" s="124"/>
      <c r="IK38" s="124"/>
      <c r="IL38" s="124"/>
      <c r="IM38" s="124"/>
      <c r="IN38" s="124"/>
      <c r="IO38" s="124"/>
      <c r="IP38" s="124"/>
      <c r="IQ38" s="124"/>
      <c r="IR38" s="124"/>
      <c r="IS38" s="124"/>
      <c r="IT38" s="124"/>
      <c r="IU38" s="124"/>
      <c r="IV38" s="124"/>
      <c r="IW38" s="124"/>
      <c r="IX38" s="124"/>
      <c r="IY38" s="124"/>
      <c r="IZ38" s="124"/>
      <c r="JA38" s="124"/>
      <c r="JB38" s="124"/>
      <c r="JC38" s="124"/>
      <c r="JD38" s="124"/>
      <c r="JE38" s="124"/>
      <c r="JF38" s="124"/>
      <c r="JG38" s="124"/>
      <c r="JH38" s="124"/>
      <c r="JI38" s="124"/>
      <c r="JJ38" s="124"/>
      <c r="JK38" s="124"/>
      <c r="JL38" s="124"/>
      <c r="JM38" s="124"/>
      <c r="JN38" s="124"/>
      <c r="JO38" s="124"/>
      <c r="JP38" s="124"/>
      <c r="JQ38" s="124"/>
      <c r="JR38" s="124"/>
      <c r="JS38" s="124"/>
      <c r="JT38" s="124"/>
      <c r="JU38" s="124"/>
      <c r="JV38" s="124"/>
      <c r="JW38" s="124"/>
      <c r="JX38" s="124"/>
      <c r="JY38" s="124"/>
      <c r="JZ38" s="124"/>
      <c r="KA38" s="124"/>
      <c r="KB38" s="124"/>
      <c r="KC38" s="124"/>
      <c r="KD38" s="124"/>
      <c r="KE38" s="124"/>
      <c r="KF38" s="124"/>
      <c r="KG38" s="124"/>
      <c r="KH38" s="124"/>
      <c r="KI38" s="124"/>
      <c r="KJ38" s="124"/>
      <c r="KK38" s="124"/>
      <c r="KL38" s="124"/>
      <c r="KM38" s="124"/>
      <c r="KN38" s="124"/>
      <c r="KO38" s="124"/>
      <c r="KP38" s="124"/>
      <c r="KQ38" s="124"/>
      <c r="KR38" s="124"/>
      <c r="KS38" s="124"/>
      <c r="KT38" s="124"/>
      <c r="KU38" s="124"/>
      <c r="KV38" s="124"/>
      <c r="KW38" s="124"/>
      <c r="KX38" s="124"/>
      <c r="KY38" s="124"/>
      <c r="KZ38" s="124"/>
      <c r="LA38" s="124"/>
      <c r="LB38" s="124"/>
      <c r="LC38" s="124"/>
      <c r="LD38" s="124"/>
      <c r="LE38" s="124"/>
      <c r="LF38" s="124"/>
      <c r="LG38" s="124"/>
      <c r="LH38" s="124"/>
      <c r="LI38" s="124"/>
      <c r="LJ38" s="124"/>
      <c r="LK38" s="124"/>
      <c r="LL38" s="124"/>
      <c r="LM38" s="124"/>
      <c r="LN38" s="124"/>
      <c r="LO38" s="124"/>
      <c r="LP38" s="124"/>
      <c r="LQ38" s="124"/>
      <c r="LR38" s="124"/>
      <c r="LS38" s="124"/>
      <c r="LT38" s="124"/>
      <c r="LU38" s="124"/>
      <c r="LV38" s="124"/>
      <c r="LW38" s="124"/>
      <c r="LX38" s="124"/>
      <c r="LY38" s="124"/>
      <c r="LZ38" s="124"/>
      <c r="MA38" s="124"/>
      <c r="MB38" s="124"/>
      <c r="MC38" s="124"/>
      <c r="MD38" s="124"/>
      <c r="ME38" s="124"/>
      <c r="MF38" s="124"/>
      <c r="MG38" s="124"/>
      <c r="MH38" s="124"/>
      <c r="MI38" s="124"/>
      <c r="MJ38" s="124"/>
      <c r="MK38" s="124"/>
      <c r="ML38" s="124"/>
      <c r="MM38" s="124"/>
      <c r="MN38" s="124"/>
      <c r="MO38" s="124"/>
      <c r="MP38" s="124"/>
      <c r="MQ38" s="124"/>
      <c r="MR38" s="124"/>
      <c r="MS38" s="124"/>
      <c r="MT38" s="124"/>
      <c r="MU38" s="124"/>
      <c r="MV38" s="124"/>
      <c r="MW38" s="124"/>
      <c r="MX38" s="124"/>
      <c r="MY38" s="124"/>
      <c r="MZ38" s="124"/>
      <c r="NA38" s="124"/>
      <c r="NB38" s="124"/>
      <c r="NC38" s="124"/>
      <c r="ND38" s="124"/>
      <c r="NE38" s="124"/>
      <c r="NF38" s="124"/>
      <c r="NG38" s="124"/>
      <c r="NH38" s="124"/>
      <c r="NI38" s="124"/>
      <c r="NJ38" s="124"/>
      <c r="NK38" s="124"/>
      <c r="NL38" s="124"/>
      <c r="NM38" s="124"/>
      <c r="NN38" s="124"/>
      <c r="NO38" s="124"/>
      <c r="NP38" s="124"/>
      <c r="NQ38" s="124"/>
      <c r="NR38" s="124"/>
      <c r="NS38" s="124"/>
      <c r="NT38" s="124"/>
      <c r="NU38" s="124"/>
      <c r="NV38" s="124"/>
      <c r="NW38" s="124"/>
      <c r="NX38" s="124"/>
      <c r="NY38" s="124"/>
      <c r="NZ38" s="124"/>
      <c r="OA38" s="124"/>
      <c r="OB38" s="124"/>
      <c r="OC38" s="124"/>
      <c r="OD38" s="124"/>
      <c r="OE38" s="124"/>
      <c r="OF38" s="124"/>
      <c r="OG38" s="124"/>
      <c r="OH38" s="124"/>
      <c r="OI38" s="124"/>
      <c r="OJ38" s="124"/>
      <c r="OK38" s="124"/>
      <c r="OL38" s="124"/>
      <c r="OM38" s="124"/>
      <c r="ON38" s="124"/>
      <c r="OO38" s="124"/>
      <c r="OP38" s="124"/>
      <c r="OQ38" s="124"/>
      <c r="OR38" s="124"/>
      <c r="OS38" s="124"/>
      <c r="OT38" s="124"/>
      <c r="OU38" s="124"/>
      <c r="OV38" s="124"/>
      <c r="OW38" s="124"/>
      <c r="OX38" s="124"/>
      <c r="OY38" s="124"/>
      <c r="OZ38" s="124"/>
      <c r="PA38" s="124"/>
      <c r="PB38" s="124"/>
      <c r="PC38" s="124"/>
      <c r="PD38" s="124"/>
      <c r="PE38" s="124"/>
      <c r="PF38" s="124"/>
      <c r="PG38" s="124"/>
      <c r="PH38" s="124"/>
      <c r="PI38" s="124"/>
      <c r="PJ38" s="124"/>
      <c r="PK38" s="124"/>
      <c r="PL38" s="124"/>
      <c r="PM38" s="124"/>
      <c r="PN38" s="124"/>
      <c r="PO38" s="124"/>
      <c r="PP38" s="124"/>
      <c r="PQ38" s="124"/>
      <c r="PR38" s="124"/>
      <c r="PS38" s="124"/>
      <c r="PT38" s="124"/>
      <c r="PU38" s="124"/>
      <c r="PV38" s="124"/>
      <c r="PW38" s="124"/>
      <c r="PX38" s="124"/>
      <c r="PY38" s="124"/>
      <c r="PZ38" s="124"/>
      <c r="QA38" s="124"/>
      <c r="QB38" s="124"/>
      <c r="QC38" s="124"/>
      <c r="QD38" s="124"/>
      <c r="QE38" s="124"/>
      <c r="QF38" s="124"/>
      <c r="QG38" s="124"/>
      <c r="QH38" s="124"/>
      <c r="QI38" s="124"/>
      <c r="QJ38" s="124"/>
      <c r="QK38" s="124"/>
      <c r="QL38" s="124"/>
      <c r="QM38" s="124"/>
      <c r="QN38" s="124"/>
      <c r="QO38" s="124"/>
      <c r="QP38" s="124"/>
      <c r="QQ38" s="124"/>
      <c r="QR38" s="124"/>
      <c r="QS38" s="124"/>
      <c r="QT38" s="124"/>
      <c r="QU38" s="124"/>
      <c r="QV38" s="124"/>
      <c r="QW38" s="124"/>
      <c r="QX38" s="124"/>
      <c r="QY38" s="124"/>
      <c r="QZ38" s="124"/>
      <c r="RA38" s="124"/>
      <c r="RB38" s="124"/>
      <c r="RC38" s="124"/>
      <c r="RD38" s="124"/>
      <c r="RE38" s="124"/>
      <c r="RF38" s="124"/>
      <c r="RG38" s="124"/>
      <c r="RH38" s="124"/>
      <c r="RI38" s="124"/>
      <c r="RJ38" s="124"/>
      <c r="RK38" s="124"/>
      <c r="RL38" s="124"/>
      <c r="RM38" s="124"/>
      <c r="RN38" s="124"/>
      <c r="RO38" s="124"/>
      <c r="RP38" s="124"/>
      <c r="RQ38" s="124"/>
      <c r="RR38" s="124"/>
      <c r="RS38" s="124"/>
      <c r="RT38" s="124"/>
      <c r="RU38" s="124"/>
      <c r="RV38" s="124"/>
      <c r="RW38" s="124"/>
      <c r="RX38" s="124"/>
      <c r="RY38" s="124"/>
      <c r="RZ38" s="124"/>
      <c r="SA38" s="124"/>
      <c r="SB38" s="124"/>
      <c r="SC38" s="124"/>
      <c r="SD38" s="124"/>
      <c r="SE38" s="124"/>
      <c r="SF38" s="124"/>
      <c r="SG38" s="124"/>
      <c r="SH38" s="124"/>
      <c r="SI38" s="124"/>
      <c r="SJ38" s="124"/>
      <c r="SK38" s="124"/>
      <c r="SL38" s="124"/>
      <c r="SM38" s="124"/>
      <c r="SN38" s="124"/>
      <c r="SO38" s="124"/>
      <c r="SP38" s="124"/>
      <c r="SQ38" s="124"/>
      <c r="SR38" s="124"/>
      <c r="SS38" s="124"/>
      <c r="ST38" s="124"/>
      <c r="SU38" s="124"/>
      <c r="SV38" s="124"/>
      <c r="SW38" s="124"/>
      <c r="SX38" s="124"/>
      <c r="SY38" s="124"/>
      <c r="SZ38" s="124"/>
      <c r="TA38" s="124"/>
      <c r="TB38" s="124"/>
      <c r="TC38" s="124"/>
      <c r="TD38" s="124"/>
      <c r="TE38" s="124"/>
      <c r="TF38" s="124"/>
      <c r="TG38" s="124"/>
      <c r="TH38" s="124"/>
      <c r="TI38" s="124"/>
      <c r="TJ38" s="124"/>
      <c r="TK38" s="124"/>
      <c r="TL38" s="124"/>
      <c r="TM38" s="124"/>
      <c r="TN38" s="124"/>
      <c r="TO38" s="124"/>
      <c r="TP38" s="124"/>
      <c r="TQ38" s="124"/>
      <c r="TR38" s="124"/>
      <c r="TS38" s="124"/>
      <c r="TT38" s="124"/>
      <c r="TU38" s="124"/>
      <c r="TV38" s="124"/>
      <c r="TW38" s="124"/>
      <c r="TX38" s="124"/>
      <c r="TY38" s="124"/>
      <c r="TZ38" s="124"/>
      <c r="UA38" s="124"/>
      <c r="UB38" s="124"/>
      <c r="UC38" s="124"/>
      <c r="UD38" s="124"/>
      <c r="UE38" s="124"/>
      <c r="UF38" s="124"/>
      <c r="UG38" s="124"/>
      <c r="UH38" s="124"/>
      <c r="UI38" s="124"/>
      <c r="UJ38" s="124"/>
      <c r="UK38" s="124"/>
      <c r="UL38" s="124"/>
      <c r="UM38" s="124"/>
      <c r="UN38" s="124"/>
      <c r="UO38" s="124"/>
      <c r="UP38" s="124"/>
      <c r="UQ38" s="124"/>
      <c r="UR38" s="124"/>
      <c r="US38" s="124"/>
      <c r="UT38" s="124"/>
      <c r="UU38" s="124"/>
      <c r="UV38" s="124"/>
      <c r="UW38" s="124"/>
      <c r="UX38" s="124"/>
      <c r="UY38" s="124"/>
      <c r="UZ38" s="124"/>
      <c r="VA38" s="124"/>
      <c r="VB38" s="124"/>
      <c r="VC38" s="124"/>
      <c r="VD38" s="124"/>
      <c r="VE38" s="124"/>
      <c r="VF38" s="124"/>
      <c r="VG38" s="124"/>
      <c r="VH38" s="124"/>
      <c r="VI38" s="124"/>
      <c r="VJ38" s="124"/>
      <c r="VK38" s="124"/>
      <c r="VL38" s="124"/>
      <c r="VM38" s="124"/>
      <c r="VN38" s="124"/>
      <c r="VO38" s="124"/>
      <c r="VP38" s="124"/>
      <c r="VQ38" s="124"/>
      <c r="VR38" s="124"/>
      <c r="VS38" s="124"/>
      <c r="VT38" s="124"/>
      <c r="VU38" s="124"/>
      <c r="VV38" s="124"/>
      <c r="VW38" s="124"/>
      <c r="VX38" s="124"/>
      <c r="VY38" s="124"/>
      <c r="VZ38" s="124"/>
      <c r="WA38" s="124"/>
      <c r="WB38" s="124"/>
      <c r="WC38" s="124"/>
      <c r="WD38" s="124"/>
      <c r="WE38" s="124"/>
      <c r="WF38" s="124"/>
      <c r="WG38" s="124"/>
      <c r="WH38" s="124"/>
      <c r="WI38" s="124"/>
      <c r="WJ38" s="124"/>
      <c r="WK38" s="124"/>
      <c r="WL38" s="124"/>
      <c r="WM38" s="124"/>
      <c r="WN38" s="124"/>
      <c r="WO38" s="124"/>
      <c r="WP38" s="124"/>
      <c r="WQ38" s="124"/>
      <c r="WR38" s="124"/>
      <c r="WS38" s="124"/>
      <c r="WT38" s="124"/>
      <c r="WU38" s="124"/>
      <c r="WV38" s="124"/>
      <c r="WW38" s="124"/>
      <c r="WX38" s="124"/>
      <c r="WY38" s="124"/>
      <c r="WZ38" s="124"/>
      <c r="XA38" s="124"/>
      <c r="XB38" s="124"/>
      <c r="XC38" s="124"/>
      <c r="XD38" s="124"/>
      <c r="XE38" s="124"/>
      <c r="XF38" s="124"/>
      <c r="XG38" s="124"/>
      <c r="XH38" s="124"/>
      <c r="XI38" s="124"/>
      <c r="XJ38" s="124"/>
      <c r="XK38" s="124"/>
      <c r="XL38" s="124"/>
      <c r="XM38" s="124"/>
      <c r="XN38" s="124"/>
      <c r="XO38" s="124"/>
      <c r="XP38" s="124"/>
      <c r="XQ38" s="124"/>
      <c r="XR38" s="124"/>
      <c r="XS38" s="124"/>
      <c r="XT38" s="124"/>
      <c r="XU38" s="124"/>
      <c r="XV38" s="124"/>
      <c r="XW38" s="124"/>
      <c r="XX38" s="124"/>
      <c r="XY38" s="124"/>
      <c r="XZ38" s="124"/>
      <c r="YA38" s="124"/>
      <c r="YB38" s="124"/>
      <c r="YC38" s="124"/>
      <c r="YD38" s="124"/>
      <c r="YE38" s="124"/>
      <c r="YF38" s="124"/>
      <c r="YG38" s="124"/>
      <c r="YH38" s="124"/>
      <c r="YI38" s="124"/>
      <c r="YJ38" s="124"/>
      <c r="YK38" s="124"/>
      <c r="YL38" s="124"/>
      <c r="YM38" s="124"/>
      <c r="YN38" s="124"/>
      <c r="YO38" s="124"/>
      <c r="YP38" s="124"/>
      <c r="YQ38" s="124"/>
      <c r="YR38" s="124"/>
      <c r="YS38" s="124"/>
      <c r="YT38" s="124"/>
      <c r="YU38" s="124"/>
      <c r="YV38" s="124"/>
      <c r="YW38" s="124"/>
      <c r="YX38" s="124"/>
      <c r="YY38" s="124"/>
      <c r="YZ38" s="124"/>
      <c r="ZA38" s="124"/>
      <c r="ZB38" s="124"/>
      <c r="ZC38" s="124"/>
      <c r="ZD38" s="124"/>
      <c r="ZE38" s="124"/>
      <c r="ZF38" s="124"/>
      <c r="ZG38" s="124"/>
      <c r="ZH38" s="124"/>
      <c r="ZI38" s="124"/>
      <c r="ZJ38" s="124"/>
      <c r="ZK38" s="124"/>
      <c r="ZL38" s="124"/>
      <c r="ZM38" s="124"/>
      <c r="ZN38" s="124"/>
      <c r="ZO38" s="124"/>
      <c r="ZP38" s="124"/>
      <c r="ZQ38" s="124"/>
      <c r="ZR38" s="124"/>
      <c r="ZS38" s="124"/>
      <c r="ZT38" s="124"/>
      <c r="ZU38" s="124"/>
      <c r="ZV38" s="124"/>
      <c r="ZW38" s="124"/>
      <c r="ZX38" s="124"/>
      <c r="ZY38" s="124"/>
      <c r="ZZ38" s="124"/>
      <c r="AAA38" s="124"/>
      <c r="AAB38" s="124"/>
      <c r="AAC38" s="124"/>
      <c r="AAD38" s="124"/>
      <c r="AAE38" s="124"/>
      <c r="AAF38" s="124"/>
      <c r="AAG38" s="124"/>
      <c r="AAH38" s="124"/>
      <c r="AAI38" s="124"/>
      <c r="AAJ38" s="124"/>
      <c r="AAK38" s="124"/>
      <c r="AAL38" s="124"/>
      <c r="AAM38" s="124"/>
      <c r="AAN38" s="124"/>
      <c r="AAO38" s="124"/>
      <c r="AAP38" s="124"/>
      <c r="AAQ38" s="124"/>
      <c r="AAR38" s="124"/>
      <c r="AAS38" s="124"/>
      <c r="AAT38" s="124"/>
      <c r="AAU38" s="124"/>
      <c r="AAV38" s="124"/>
      <c r="AAW38" s="124"/>
      <c r="AAX38" s="124"/>
      <c r="AAY38" s="124"/>
      <c r="AAZ38" s="124"/>
      <c r="ABA38" s="124"/>
      <c r="ABB38" s="124"/>
      <c r="ABC38" s="124"/>
      <c r="ABD38" s="124"/>
      <c r="ABE38" s="124"/>
      <c r="ABF38" s="124"/>
      <c r="ABG38" s="124"/>
      <c r="ABH38" s="124"/>
      <c r="ABI38" s="124"/>
      <c r="ABJ38" s="124"/>
      <c r="ABK38" s="124"/>
      <c r="ABL38" s="124"/>
      <c r="ABM38" s="124"/>
      <c r="ABN38" s="124"/>
      <c r="ABO38" s="124"/>
      <c r="ABP38" s="124"/>
      <c r="ABQ38" s="124"/>
      <c r="ABR38" s="124"/>
      <c r="ABS38" s="124"/>
      <c r="ABT38" s="124"/>
      <c r="ABU38" s="124"/>
      <c r="ABV38" s="124"/>
      <c r="ABW38" s="124"/>
      <c r="ABX38" s="124"/>
      <c r="ABY38" s="124"/>
      <c r="ABZ38" s="124"/>
      <c r="ACA38" s="124"/>
      <c r="ACB38" s="124"/>
      <c r="ACC38" s="124"/>
      <c r="ACD38" s="124"/>
      <c r="ACE38" s="124"/>
      <c r="ACF38" s="124"/>
      <c r="ACG38" s="124"/>
      <c r="ACH38" s="124"/>
      <c r="ACI38" s="124"/>
      <c r="ACJ38" s="124"/>
      <c r="ACK38" s="124"/>
      <c r="ACL38" s="124"/>
      <c r="ACM38" s="124"/>
      <c r="ACN38" s="124"/>
      <c r="ACO38" s="124"/>
      <c r="ACP38" s="124"/>
      <c r="ACQ38" s="124"/>
      <c r="ACR38" s="124"/>
      <c r="ACS38" s="124"/>
      <c r="ACT38" s="124"/>
      <c r="ACU38" s="124"/>
      <c r="ACV38" s="124"/>
      <c r="ACW38" s="124"/>
      <c r="ACX38" s="124"/>
      <c r="ACY38" s="124"/>
      <c r="ACZ38" s="124"/>
      <c r="ADA38" s="124"/>
      <c r="ADB38" s="124"/>
      <c r="ADC38" s="124"/>
      <c r="ADD38" s="124"/>
      <c r="ADE38" s="124"/>
      <c r="ADF38" s="124"/>
      <c r="ADG38" s="124"/>
      <c r="ADH38" s="124"/>
      <c r="ADI38" s="124"/>
      <c r="ADJ38" s="124"/>
      <c r="ADK38" s="124"/>
      <c r="ADL38" s="124"/>
      <c r="ADM38" s="124"/>
      <c r="ADN38" s="124"/>
      <c r="ADO38" s="124"/>
      <c r="ADP38" s="124"/>
      <c r="ADQ38" s="124"/>
      <c r="ADR38" s="124"/>
      <c r="ADS38" s="124"/>
      <c r="ADT38" s="124"/>
      <c r="ADU38" s="124"/>
      <c r="ADV38" s="124"/>
      <c r="ADW38" s="124"/>
      <c r="ADX38" s="124"/>
      <c r="ADY38" s="124"/>
      <c r="ADZ38" s="124"/>
      <c r="AEA38" s="124"/>
      <c r="AEB38" s="124"/>
      <c r="AEC38" s="124"/>
      <c r="AED38" s="124"/>
      <c r="AEE38" s="124"/>
      <c r="AEF38" s="124"/>
      <c r="AEG38" s="124"/>
      <c r="AEH38" s="124"/>
      <c r="AEI38" s="124"/>
      <c r="AEJ38" s="124"/>
      <c r="AEK38" s="124"/>
      <c r="AEL38" s="124"/>
      <c r="AEM38" s="124"/>
      <c r="AEN38" s="124"/>
      <c r="AEO38" s="124"/>
      <c r="AEP38" s="124"/>
      <c r="AEQ38" s="124"/>
      <c r="AER38" s="124"/>
      <c r="AES38" s="124"/>
      <c r="AET38" s="124"/>
      <c r="AEU38" s="124"/>
      <c r="AEV38" s="124"/>
      <c r="AEW38" s="124"/>
      <c r="AEX38" s="124"/>
      <c r="AEY38" s="124"/>
      <c r="AEZ38" s="124"/>
      <c r="AFA38" s="124"/>
      <c r="AFB38" s="124"/>
      <c r="AFC38" s="124"/>
      <c r="AFD38" s="124"/>
      <c r="AFE38" s="124"/>
      <c r="AFF38" s="124"/>
      <c r="AFG38" s="124"/>
      <c r="AFH38" s="124"/>
      <c r="AFI38" s="124"/>
      <c r="AFJ38" s="124"/>
      <c r="AFK38" s="124"/>
      <c r="AFL38" s="124"/>
      <c r="AFM38" s="124"/>
      <c r="AFN38" s="124"/>
      <c r="AFO38" s="124"/>
      <c r="AFP38" s="124"/>
      <c r="AFQ38" s="124"/>
      <c r="AFR38" s="124"/>
      <c r="AFS38" s="124"/>
      <c r="AFT38" s="124"/>
      <c r="AFU38" s="124"/>
      <c r="AFV38" s="124"/>
      <c r="AFW38" s="124"/>
      <c r="AFX38" s="124"/>
      <c r="AFY38" s="124"/>
      <c r="AFZ38" s="124"/>
      <c r="AGA38" s="124"/>
      <c r="AGB38" s="124"/>
      <c r="AGC38" s="124"/>
      <c r="AGD38" s="124"/>
      <c r="AGE38" s="124"/>
      <c r="AGF38" s="124"/>
      <c r="AGG38" s="124"/>
      <c r="AGH38" s="124"/>
      <c r="AGI38" s="124"/>
      <c r="AGJ38" s="124"/>
      <c r="AGK38" s="124"/>
      <c r="AGL38" s="124"/>
      <c r="AGM38" s="124"/>
      <c r="AGN38" s="124"/>
      <c r="AGO38" s="124"/>
      <c r="AGP38" s="124"/>
      <c r="AGQ38" s="124"/>
      <c r="AGR38" s="124"/>
      <c r="AGS38" s="124"/>
      <c r="AGT38" s="124"/>
      <c r="AGU38" s="124"/>
      <c r="AGV38" s="124"/>
      <c r="AGW38" s="124"/>
      <c r="AGX38" s="124"/>
      <c r="AGY38" s="124"/>
      <c r="AGZ38" s="124"/>
      <c r="AHA38" s="124"/>
      <c r="AHB38" s="124"/>
      <c r="AHC38" s="124"/>
      <c r="AHD38" s="124"/>
      <c r="AHE38" s="124"/>
      <c r="AHF38" s="124"/>
      <c r="AHG38" s="124"/>
      <c r="AHH38" s="124"/>
      <c r="AHI38" s="124"/>
      <c r="AHJ38" s="124"/>
      <c r="AHK38" s="124"/>
      <c r="AHL38" s="124"/>
      <c r="AHM38" s="124"/>
      <c r="AHN38" s="124"/>
      <c r="AHO38" s="124"/>
      <c r="AHP38" s="124"/>
      <c r="AHQ38" s="124"/>
      <c r="AHR38" s="124"/>
      <c r="AHS38" s="124"/>
      <c r="AHT38" s="124"/>
      <c r="AHU38" s="124"/>
      <c r="AHV38" s="124"/>
      <c r="AHW38" s="124"/>
      <c r="AHX38" s="124"/>
      <c r="AHY38" s="124"/>
      <c r="AHZ38" s="124"/>
      <c r="AIA38" s="124"/>
      <c r="AIB38" s="124"/>
      <c r="AIC38" s="124"/>
      <c r="AID38" s="124"/>
      <c r="AIE38" s="124"/>
      <c r="AIF38" s="124"/>
      <c r="AIG38" s="124"/>
      <c r="AIH38" s="124"/>
      <c r="AII38" s="124"/>
      <c r="AIJ38" s="124"/>
      <c r="AIK38" s="124"/>
      <c r="AIL38" s="124"/>
      <c r="AIM38" s="124"/>
      <c r="AIN38" s="124"/>
      <c r="AIO38" s="124"/>
      <c r="AIP38" s="124"/>
      <c r="AIQ38" s="124"/>
      <c r="AIR38" s="124"/>
      <c r="AIS38" s="124"/>
    </row>
    <row r="39" spans="1:929" ht="65.099999999999994" customHeight="1" x14ac:dyDescent="0.2">
      <c r="A39" s="37"/>
      <c r="B39" s="272"/>
      <c r="C39" s="104" t="s">
        <v>48</v>
      </c>
      <c r="D39" s="129" t="s">
        <v>323</v>
      </c>
      <c r="E39" s="153"/>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c r="DV39" s="124"/>
      <c r="DW39" s="124"/>
      <c r="DX39" s="124"/>
      <c r="DY39" s="124"/>
      <c r="DZ39" s="124"/>
      <c r="EA39" s="124"/>
      <c r="EB39" s="124"/>
      <c r="EC39" s="124"/>
      <c r="ED39" s="124"/>
      <c r="EE39" s="124"/>
      <c r="EF39" s="124"/>
      <c r="EG39" s="124"/>
      <c r="EH39" s="124"/>
      <c r="EI39" s="124"/>
      <c r="EJ39" s="124"/>
      <c r="EK39" s="124"/>
      <c r="EL39" s="124"/>
      <c r="EM39" s="124"/>
      <c r="EN39" s="124"/>
      <c r="EO39" s="124"/>
      <c r="EP39" s="124"/>
      <c r="EQ39" s="124"/>
      <c r="ER39" s="124"/>
      <c r="ES39" s="124"/>
      <c r="ET39" s="124"/>
      <c r="EU39" s="124"/>
      <c r="EV39" s="124"/>
      <c r="EW39" s="124"/>
      <c r="EX39" s="124"/>
      <c r="EY39" s="124"/>
      <c r="EZ39" s="124"/>
      <c r="FA39" s="124"/>
      <c r="FB39" s="124"/>
      <c r="FC39" s="124"/>
      <c r="FD39" s="124"/>
      <c r="FE39" s="124"/>
      <c r="FF39" s="124"/>
      <c r="FG39" s="124"/>
      <c r="FH39" s="124"/>
      <c r="FI39" s="124"/>
      <c r="FJ39" s="124"/>
      <c r="FK39" s="124"/>
      <c r="FL39" s="124"/>
      <c r="FM39" s="124"/>
      <c r="FN39" s="124"/>
      <c r="FO39" s="124"/>
      <c r="FP39" s="124"/>
      <c r="FQ39" s="124"/>
      <c r="FR39" s="124"/>
      <c r="FS39" s="124"/>
      <c r="FT39" s="124"/>
      <c r="FU39" s="124"/>
      <c r="FV39" s="124"/>
      <c r="FW39" s="124"/>
      <c r="FX39" s="124"/>
      <c r="FY39" s="124"/>
      <c r="FZ39" s="124"/>
      <c r="GA39" s="124"/>
      <c r="GB39" s="124"/>
      <c r="GC39" s="124"/>
      <c r="GD39" s="124"/>
      <c r="GE39" s="124"/>
      <c r="GF39" s="124"/>
      <c r="GG39" s="124"/>
      <c r="GH39" s="124"/>
      <c r="GI39" s="124"/>
      <c r="GJ39" s="124"/>
      <c r="GK39" s="124"/>
      <c r="GL39" s="124"/>
      <c r="GM39" s="124"/>
      <c r="GN39" s="124"/>
      <c r="GO39" s="124"/>
      <c r="GP39" s="124"/>
      <c r="GQ39" s="124"/>
      <c r="GR39" s="124"/>
      <c r="GS39" s="124"/>
      <c r="GT39" s="124"/>
      <c r="GU39" s="124"/>
      <c r="GV39" s="124"/>
      <c r="GW39" s="124"/>
      <c r="GX39" s="124"/>
      <c r="GY39" s="124"/>
      <c r="GZ39" s="124"/>
      <c r="HA39" s="124"/>
      <c r="HB39" s="124"/>
      <c r="HC39" s="124"/>
      <c r="HD39" s="124"/>
      <c r="HE39" s="124"/>
      <c r="HF39" s="124"/>
      <c r="HG39" s="124"/>
      <c r="HH39" s="124"/>
      <c r="HI39" s="124"/>
      <c r="HJ39" s="124"/>
      <c r="HK39" s="124"/>
      <c r="HL39" s="124"/>
      <c r="HM39" s="124"/>
      <c r="HN39" s="124"/>
      <c r="HO39" s="124"/>
      <c r="HP39" s="124"/>
      <c r="HQ39" s="124"/>
      <c r="HR39" s="124"/>
      <c r="HS39" s="124"/>
      <c r="HT39" s="124"/>
      <c r="HU39" s="124"/>
      <c r="HV39" s="124"/>
      <c r="HW39" s="124"/>
      <c r="HX39" s="124"/>
      <c r="HY39" s="124"/>
      <c r="HZ39" s="124"/>
      <c r="IA39" s="124"/>
      <c r="IB39" s="124"/>
      <c r="IC39" s="124"/>
      <c r="ID39" s="124"/>
      <c r="IE39" s="124"/>
      <c r="IF39" s="124"/>
      <c r="IG39" s="124"/>
      <c r="IH39" s="124"/>
      <c r="II39" s="124"/>
      <c r="IJ39" s="124"/>
      <c r="IK39" s="124"/>
      <c r="IL39" s="124"/>
      <c r="IM39" s="124"/>
      <c r="IN39" s="124"/>
      <c r="IO39" s="124"/>
      <c r="IP39" s="124"/>
      <c r="IQ39" s="124"/>
      <c r="IR39" s="124"/>
      <c r="IS39" s="124"/>
      <c r="IT39" s="124"/>
      <c r="IU39" s="124"/>
      <c r="IV39" s="124"/>
      <c r="IW39" s="124"/>
      <c r="IX39" s="124"/>
      <c r="IY39" s="124"/>
      <c r="IZ39" s="124"/>
      <c r="JA39" s="124"/>
      <c r="JB39" s="124"/>
      <c r="JC39" s="124"/>
      <c r="JD39" s="124"/>
      <c r="JE39" s="124"/>
      <c r="JF39" s="124"/>
      <c r="JG39" s="124"/>
      <c r="JH39" s="124"/>
      <c r="JI39" s="124"/>
      <c r="JJ39" s="124"/>
      <c r="JK39" s="124"/>
      <c r="JL39" s="124"/>
      <c r="JM39" s="124"/>
      <c r="JN39" s="124"/>
      <c r="JO39" s="124"/>
      <c r="JP39" s="124"/>
      <c r="JQ39" s="124"/>
      <c r="JR39" s="124"/>
      <c r="JS39" s="124"/>
      <c r="JT39" s="124"/>
      <c r="JU39" s="124"/>
      <c r="JV39" s="124"/>
      <c r="JW39" s="124"/>
      <c r="JX39" s="124"/>
      <c r="JY39" s="124"/>
      <c r="JZ39" s="124"/>
      <c r="KA39" s="124"/>
      <c r="KB39" s="124"/>
      <c r="KC39" s="124"/>
      <c r="KD39" s="124"/>
      <c r="KE39" s="124"/>
      <c r="KF39" s="124"/>
      <c r="KG39" s="124"/>
      <c r="KH39" s="124"/>
      <c r="KI39" s="124"/>
      <c r="KJ39" s="124"/>
      <c r="KK39" s="124"/>
      <c r="KL39" s="124"/>
      <c r="KM39" s="124"/>
      <c r="KN39" s="124"/>
      <c r="KO39" s="124"/>
      <c r="KP39" s="124"/>
      <c r="KQ39" s="124"/>
      <c r="KR39" s="124"/>
      <c r="KS39" s="124"/>
      <c r="KT39" s="124"/>
      <c r="KU39" s="124"/>
      <c r="KV39" s="124"/>
      <c r="KW39" s="124"/>
      <c r="KX39" s="124"/>
      <c r="KY39" s="124"/>
      <c r="KZ39" s="124"/>
      <c r="LA39" s="124"/>
      <c r="LB39" s="124"/>
      <c r="LC39" s="124"/>
      <c r="LD39" s="124"/>
      <c r="LE39" s="124"/>
      <c r="LF39" s="124"/>
      <c r="LG39" s="124"/>
      <c r="LH39" s="124"/>
      <c r="LI39" s="124"/>
      <c r="LJ39" s="124"/>
      <c r="LK39" s="124"/>
      <c r="LL39" s="124"/>
      <c r="LM39" s="124"/>
      <c r="LN39" s="124"/>
      <c r="LO39" s="124"/>
      <c r="LP39" s="124"/>
      <c r="LQ39" s="124"/>
      <c r="LR39" s="124"/>
      <c r="LS39" s="124"/>
      <c r="LT39" s="124"/>
      <c r="LU39" s="124"/>
      <c r="LV39" s="124"/>
      <c r="LW39" s="124"/>
      <c r="LX39" s="124"/>
      <c r="LY39" s="124"/>
      <c r="LZ39" s="124"/>
      <c r="MA39" s="124"/>
      <c r="MB39" s="124"/>
      <c r="MC39" s="124"/>
      <c r="MD39" s="124"/>
      <c r="ME39" s="124"/>
      <c r="MF39" s="124"/>
      <c r="MG39" s="124"/>
      <c r="MH39" s="124"/>
      <c r="MI39" s="124"/>
      <c r="MJ39" s="124"/>
      <c r="MK39" s="124"/>
      <c r="ML39" s="124"/>
      <c r="MM39" s="124"/>
      <c r="MN39" s="124"/>
      <c r="MO39" s="124"/>
      <c r="MP39" s="124"/>
      <c r="MQ39" s="124"/>
      <c r="MR39" s="124"/>
      <c r="MS39" s="124"/>
      <c r="MT39" s="124"/>
      <c r="MU39" s="124"/>
      <c r="MV39" s="124"/>
      <c r="MW39" s="124"/>
      <c r="MX39" s="124"/>
      <c r="MY39" s="124"/>
      <c r="MZ39" s="124"/>
      <c r="NA39" s="124"/>
      <c r="NB39" s="124"/>
      <c r="NC39" s="124"/>
      <c r="ND39" s="124"/>
      <c r="NE39" s="124"/>
      <c r="NF39" s="124"/>
      <c r="NG39" s="124"/>
      <c r="NH39" s="124"/>
      <c r="NI39" s="124"/>
      <c r="NJ39" s="124"/>
      <c r="NK39" s="124"/>
      <c r="NL39" s="124"/>
      <c r="NM39" s="124"/>
      <c r="NN39" s="124"/>
      <c r="NO39" s="124"/>
      <c r="NP39" s="124"/>
      <c r="NQ39" s="124"/>
      <c r="NR39" s="124"/>
      <c r="NS39" s="124"/>
      <c r="NT39" s="124"/>
      <c r="NU39" s="124"/>
      <c r="NV39" s="124"/>
      <c r="NW39" s="124"/>
      <c r="NX39" s="124"/>
      <c r="NY39" s="124"/>
      <c r="NZ39" s="124"/>
      <c r="OA39" s="124"/>
      <c r="OB39" s="124"/>
      <c r="OC39" s="124"/>
      <c r="OD39" s="124"/>
      <c r="OE39" s="124"/>
      <c r="OF39" s="124"/>
      <c r="OG39" s="124"/>
      <c r="OH39" s="124"/>
      <c r="OI39" s="124"/>
      <c r="OJ39" s="124"/>
      <c r="OK39" s="124"/>
      <c r="OL39" s="124"/>
      <c r="OM39" s="124"/>
      <c r="ON39" s="124"/>
      <c r="OO39" s="124"/>
      <c r="OP39" s="124"/>
      <c r="OQ39" s="124"/>
      <c r="OR39" s="124"/>
      <c r="OS39" s="124"/>
      <c r="OT39" s="124"/>
      <c r="OU39" s="124"/>
      <c r="OV39" s="124"/>
      <c r="OW39" s="124"/>
      <c r="OX39" s="124"/>
      <c r="OY39" s="124"/>
      <c r="OZ39" s="124"/>
      <c r="PA39" s="124"/>
      <c r="PB39" s="124"/>
      <c r="PC39" s="124"/>
      <c r="PD39" s="124"/>
      <c r="PE39" s="124"/>
      <c r="PF39" s="124"/>
      <c r="PG39" s="124"/>
      <c r="PH39" s="124"/>
      <c r="PI39" s="124"/>
      <c r="PJ39" s="124"/>
      <c r="PK39" s="124"/>
      <c r="PL39" s="124"/>
      <c r="PM39" s="124"/>
      <c r="PN39" s="124"/>
      <c r="PO39" s="124"/>
      <c r="PP39" s="124"/>
      <c r="PQ39" s="124"/>
      <c r="PR39" s="124"/>
      <c r="PS39" s="124"/>
      <c r="PT39" s="124"/>
      <c r="PU39" s="124"/>
      <c r="PV39" s="124"/>
      <c r="PW39" s="124"/>
      <c r="PX39" s="124"/>
      <c r="PY39" s="124"/>
      <c r="PZ39" s="124"/>
      <c r="QA39" s="124"/>
      <c r="QB39" s="124"/>
      <c r="QC39" s="124"/>
      <c r="QD39" s="124"/>
      <c r="QE39" s="124"/>
      <c r="QF39" s="124"/>
      <c r="QG39" s="124"/>
      <c r="QH39" s="124"/>
      <c r="QI39" s="124"/>
      <c r="QJ39" s="124"/>
      <c r="QK39" s="124"/>
      <c r="QL39" s="124"/>
      <c r="QM39" s="124"/>
      <c r="QN39" s="124"/>
      <c r="QO39" s="124"/>
      <c r="QP39" s="124"/>
      <c r="QQ39" s="124"/>
      <c r="QR39" s="124"/>
      <c r="QS39" s="124"/>
      <c r="QT39" s="124"/>
      <c r="QU39" s="124"/>
      <c r="QV39" s="124"/>
      <c r="QW39" s="124"/>
      <c r="QX39" s="124"/>
      <c r="QY39" s="124"/>
      <c r="QZ39" s="124"/>
      <c r="RA39" s="124"/>
      <c r="RB39" s="124"/>
      <c r="RC39" s="124"/>
      <c r="RD39" s="124"/>
      <c r="RE39" s="124"/>
      <c r="RF39" s="124"/>
      <c r="RG39" s="124"/>
      <c r="RH39" s="124"/>
      <c r="RI39" s="124"/>
      <c r="RJ39" s="124"/>
      <c r="RK39" s="124"/>
      <c r="RL39" s="124"/>
      <c r="RM39" s="124"/>
      <c r="RN39" s="124"/>
      <c r="RO39" s="124"/>
      <c r="RP39" s="124"/>
      <c r="RQ39" s="124"/>
      <c r="RR39" s="124"/>
      <c r="RS39" s="124"/>
      <c r="RT39" s="124"/>
      <c r="RU39" s="124"/>
      <c r="RV39" s="124"/>
      <c r="RW39" s="124"/>
      <c r="RX39" s="124"/>
      <c r="RY39" s="124"/>
      <c r="RZ39" s="124"/>
      <c r="SA39" s="124"/>
      <c r="SB39" s="124"/>
      <c r="SC39" s="124"/>
      <c r="SD39" s="124"/>
      <c r="SE39" s="124"/>
      <c r="SF39" s="124"/>
      <c r="SG39" s="124"/>
      <c r="SH39" s="124"/>
      <c r="SI39" s="124"/>
      <c r="SJ39" s="124"/>
      <c r="SK39" s="124"/>
      <c r="SL39" s="124"/>
      <c r="SM39" s="124"/>
      <c r="SN39" s="124"/>
      <c r="SO39" s="124"/>
      <c r="SP39" s="124"/>
      <c r="SQ39" s="124"/>
      <c r="SR39" s="124"/>
      <c r="SS39" s="124"/>
      <c r="ST39" s="124"/>
      <c r="SU39" s="124"/>
      <c r="SV39" s="124"/>
      <c r="SW39" s="124"/>
      <c r="SX39" s="124"/>
      <c r="SY39" s="124"/>
      <c r="SZ39" s="124"/>
      <c r="TA39" s="124"/>
      <c r="TB39" s="124"/>
      <c r="TC39" s="124"/>
      <c r="TD39" s="124"/>
      <c r="TE39" s="124"/>
      <c r="TF39" s="124"/>
      <c r="TG39" s="124"/>
      <c r="TH39" s="124"/>
      <c r="TI39" s="124"/>
      <c r="TJ39" s="124"/>
      <c r="TK39" s="124"/>
      <c r="TL39" s="124"/>
      <c r="TM39" s="124"/>
      <c r="TN39" s="124"/>
      <c r="TO39" s="124"/>
      <c r="TP39" s="124"/>
      <c r="TQ39" s="124"/>
      <c r="TR39" s="124"/>
      <c r="TS39" s="124"/>
      <c r="TT39" s="124"/>
      <c r="TU39" s="124"/>
      <c r="TV39" s="124"/>
      <c r="TW39" s="124"/>
      <c r="TX39" s="124"/>
      <c r="TY39" s="124"/>
      <c r="TZ39" s="124"/>
      <c r="UA39" s="124"/>
      <c r="UB39" s="124"/>
      <c r="UC39" s="124"/>
      <c r="UD39" s="124"/>
      <c r="UE39" s="124"/>
      <c r="UF39" s="124"/>
      <c r="UG39" s="124"/>
      <c r="UH39" s="124"/>
      <c r="UI39" s="124"/>
      <c r="UJ39" s="124"/>
      <c r="UK39" s="124"/>
      <c r="UL39" s="124"/>
      <c r="UM39" s="124"/>
      <c r="UN39" s="124"/>
      <c r="UO39" s="124"/>
      <c r="UP39" s="124"/>
      <c r="UQ39" s="124"/>
      <c r="UR39" s="124"/>
      <c r="US39" s="124"/>
      <c r="UT39" s="124"/>
      <c r="UU39" s="124"/>
      <c r="UV39" s="124"/>
      <c r="UW39" s="124"/>
      <c r="UX39" s="124"/>
      <c r="UY39" s="124"/>
      <c r="UZ39" s="124"/>
      <c r="VA39" s="124"/>
      <c r="VB39" s="124"/>
      <c r="VC39" s="124"/>
      <c r="VD39" s="124"/>
      <c r="VE39" s="124"/>
      <c r="VF39" s="124"/>
      <c r="VG39" s="124"/>
      <c r="VH39" s="124"/>
      <c r="VI39" s="124"/>
      <c r="VJ39" s="124"/>
      <c r="VK39" s="124"/>
      <c r="VL39" s="124"/>
      <c r="VM39" s="124"/>
      <c r="VN39" s="124"/>
      <c r="VO39" s="124"/>
      <c r="VP39" s="124"/>
      <c r="VQ39" s="124"/>
      <c r="VR39" s="124"/>
      <c r="VS39" s="124"/>
      <c r="VT39" s="124"/>
      <c r="VU39" s="124"/>
      <c r="VV39" s="124"/>
      <c r="VW39" s="124"/>
      <c r="VX39" s="124"/>
      <c r="VY39" s="124"/>
      <c r="VZ39" s="124"/>
      <c r="WA39" s="124"/>
      <c r="WB39" s="124"/>
      <c r="WC39" s="124"/>
      <c r="WD39" s="124"/>
      <c r="WE39" s="124"/>
      <c r="WF39" s="124"/>
      <c r="WG39" s="124"/>
      <c r="WH39" s="124"/>
      <c r="WI39" s="124"/>
      <c r="WJ39" s="124"/>
      <c r="WK39" s="124"/>
      <c r="WL39" s="124"/>
      <c r="WM39" s="124"/>
      <c r="WN39" s="124"/>
      <c r="WO39" s="124"/>
      <c r="WP39" s="124"/>
      <c r="WQ39" s="124"/>
      <c r="WR39" s="124"/>
      <c r="WS39" s="124"/>
      <c r="WT39" s="124"/>
      <c r="WU39" s="124"/>
      <c r="WV39" s="124"/>
      <c r="WW39" s="124"/>
      <c r="WX39" s="124"/>
      <c r="WY39" s="124"/>
      <c r="WZ39" s="124"/>
      <c r="XA39" s="124"/>
      <c r="XB39" s="124"/>
      <c r="XC39" s="124"/>
      <c r="XD39" s="124"/>
      <c r="XE39" s="124"/>
      <c r="XF39" s="124"/>
      <c r="XG39" s="124"/>
      <c r="XH39" s="124"/>
      <c r="XI39" s="124"/>
      <c r="XJ39" s="124"/>
      <c r="XK39" s="124"/>
      <c r="XL39" s="124"/>
      <c r="XM39" s="124"/>
      <c r="XN39" s="124"/>
      <c r="XO39" s="124"/>
      <c r="XP39" s="124"/>
      <c r="XQ39" s="124"/>
      <c r="XR39" s="124"/>
      <c r="XS39" s="124"/>
      <c r="XT39" s="124"/>
      <c r="XU39" s="124"/>
      <c r="XV39" s="124"/>
      <c r="XW39" s="124"/>
      <c r="XX39" s="124"/>
      <c r="XY39" s="124"/>
      <c r="XZ39" s="124"/>
      <c r="YA39" s="124"/>
      <c r="YB39" s="124"/>
      <c r="YC39" s="124"/>
      <c r="YD39" s="124"/>
      <c r="YE39" s="124"/>
      <c r="YF39" s="124"/>
      <c r="YG39" s="124"/>
      <c r="YH39" s="124"/>
      <c r="YI39" s="124"/>
      <c r="YJ39" s="124"/>
      <c r="YK39" s="124"/>
      <c r="YL39" s="124"/>
      <c r="YM39" s="124"/>
      <c r="YN39" s="124"/>
      <c r="YO39" s="124"/>
      <c r="YP39" s="124"/>
      <c r="YQ39" s="124"/>
      <c r="YR39" s="124"/>
      <c r="YS39" s="124"/>
      <c r="YT39" s="124"/>
      <c r="YU39" s="124"/>
      <c r="YV39" s="124"/>
      <c r="YW39" s="124"/>
      <c r="YX39" s="124"/>
      <c r="YY39" s="124"/>
      <c r="YZ39" s="124"/>
      <c r="ZA39" s="124"/>
      <c r="ZB39" s="124"/>
      <c r="ZC39" s="124"/>
      <c r="ZD39" s="124"/>
      <c r="ZE39" s="124"/>
      <c r="ZF39" s="124"/>
      <c r="ZG39" s="124"/>
      <c r="ZH39" s="124"/>
      <c r="ZI39" s="124"/>
      <c r="ZJ39" s="124"/>
      <c r="ZK39" s="124"/>
      <c r="ZL39" s="124"/>
      <c r="ZM39" s="124"/>
      <c r="ZN39" s="124"/>
      <c r="ZO39" s="124"/>
      <c r="ZP39" s="124"/>
      <c r="ZQ39" s="124"/>
      <c r="ZR39" s="124"/>
      <c r="ZS39" s="124"/>
      <c r="ZT39" s="124"/>
      <c r="ZU39" s="124"/>
      <c r="ZV39" s="124"/>
      <c r="ZW39" s="124"/>
      <c r="ZX39" s="124"/>
      <c r="ZY39" s="124"/>
      <c r="ZZ39" s="124"/>
      <c r="AAA39" s="124"/>
      <c r="AAB39" s="124"/>
      <c r="AAC39" s="124"/>
      <c r="AAD39" s="124"/>
      <c r="AAE39" s="124"/>
      <c r="AAF39" s="124"/>
      <c r="AAG39" s="124"/>
      <c r="AAH39" s="124"/>
      <c r="AAI39" s="124"/>
      <c r="AAJ39" s="124"/>
      <c r="AAK39" s="124"/>
      <c r="AAL39" s="124"/>
      <c r="AAM39" s="124"/>
      <c r="AAN39" s="124"/>
      <c r="AAO39" s="124"/>
      <c r="AAP39" s="124"/>
      <c r="AAQ39" s="124"/>
      <c r="AAR39" s="124"/>
      <c r="AAS39" s="124"/>
      <c r="AAT39" s="124"/>
      <c r="AAU39" s="124"/>
      <c r="AAV39" s="124"/>
      <c r="AAW39" s="124"/>
      <c r="AAX39" s="124"/>
      <c r="AAY39" s="124"/>
      <c r="AAZ39" s="124"/>
      <c r="ABA39" s="124"/>
      <c r="ABB39" s="124"/>
      <c r="ABC39" s="124"/>
      <c r="ABD39" s="124"/>
      <c r="ABE39" s="124"/>
      <c r="ABF39" s="124"/>
      <c r="ABG39" s="124"/>
      <c r="ABH39" s="124"/>
      <c r="ABI39" s="124"/>
      <c r="ABJ39" s="124"/>
      <c r="ABK39" s="124"/>
      <c r="ABL39" s="124"/>
      <c r="ABM39" s="124"/>
      <c r="ABN39" s="124"/>
      <c r="ABO39" s="124"/>
      <c r="ABP39" s="124"/>
      <c r="ABQ39" s="124"/>
      <c r="ABR39" s="124"/>
      <c r="ABS39" s="124"/>
      <c r="ABT39" s="124"/>
      <c r="ABU39" s="124"/>
      <c r="ABV39" s="124"/>
      <c r="ABW39" s="124"/>
      <c r="ABX39" s="124"/>
      <c r="ABY39" s="124"/>
      <c r="ABZ39" s="124"/>
      <c r="ACA39" s="124"/>
      <c r="ACB39" s="124"/>
      <c r="ACC39" s="124"/>
      <c r="ACD39" s="124"/>
      <c r="ACE39" s="124"/>
      <c r="ACF39" s="124"/>
      <c r="ACG39" s="124"/>
      <c r="ACH39" s="124"/>
      <c r="ACI39" s="124"/>
      <c r="ACJ39" s="124"/>
      <c r="ACK39" s="124"/>
      <c r="ACL39" s="124"/>
      <c r="ACM39" s="124"/>
      <c r="ACN39" s="124"/>
      <c r="ACO39" s="124"/>
      <c r="ACP39" s="124"/>
      <c r="ACQ39" s="124"/>
      <c r="ACR39" s="124"/>
      <c r="ACS39" s="124"/>
      <c r="ACT39" s="124"/>
      <c r="ACU39" s="124"/>
      <c r="ACV39" s="124"/>
      <c r="ACW39" s="124"/>
      <c r="ACX39" s="124"/>
      <c r="ACY39" s="124"/>
      <c r="ACZ39" s="124"/>
      <c r="ADA39" s="124"/>
      <c r="ADB39" s="124"/>
      <c r="ADC39" s="124"/>
      <c r="ADD39" s="124"/>
      <c r="ADE39" s="124"/>
      <c r="ADF39" s="124"/>
      <c r="ADG39" s="124"/>
      <c r="ADH39" s="124"/>
      <c r="ADI39" s="124"/>
      <c r="ADJ39" s="124"/>
      <c r="ADK39" s="124"/>
      <c r="ADL39" s="124"/>
      <c r="ADM39" s="124"/>
      <c r="ADN39" s="124"/>
      <c r="ADO39" s="124"/>
      <c r="ADP39" s="124"/>
      <c r="ADQ39" s="124"/>
      <c r="ADR39" s="124"/>
      <c r="ADS39" s="124"/>
      <c r="ADT39" s="124"/>
      <c r="ADU39" s="124"/>
      <c r="ADV39" s="124"/>
      <c r="ADW39" s="124"/>
      <c r="ADX39" s="124"/>
      <c r="ADY39" s="124"/>
      <c r="ADZ39" s="124"/>
      <c r="AEA39" s="124"/>
      <c r="AEB39" s="124"/>
      <c r="AEC39" s="124"/>
      <c r="AED39" s="124"/>
      <c r="AEE39" s="124"/>
      <c r="AEF39" s="124"/>
      <c r="AEG39" s="124"/>
      <c r="AEH39" s="124"/>
      <c r="AEI39" s="124"/>
      <c r="AEJ39" s="124"/>
      <c r="AEK39" s="124"/>
      <c r="AEL39" s="124"/>
      <c r="AEM39" s="124"/>
      <c r="AEN39" s="124"/>
      <c r="AEO39" s="124"/>
      <c r="AEP39" s="124"/>
      <c r="AEQ39" s="124"/>
      <c r="AER39" s="124"/>
      <c r="AES39" s="124"/>
      <c r="AET39" s="124"/>
      <c r="AEU39" s="124"/>
      <c r="AEV39" s="124"/>
      <c r="AEW39" s="124"/>
      <c r="AEX39" s="124"/>
      <c r="AEY39" s="124"/>
      <c r="AEZ39" s="124"/>
      <c r="AFA39" s="124"/>
      <c r="AFB39" s="124"/>
      <c r="AFC39" s="124"/>
      <c r="AFD39" s="124"/>
      <c r="AFE39" s="124"/>
      <c r="AFF39" s="124"/>
      <c r="AFG39" s="124"/>
      <c r="AFH39" s="124"/>
      <c r="AFI39" s="124"/>
      <c r="AFJ39" s="124"/>
      <c r="AFK39" s="124"/>
      <c r="AFL39" s="124"/>
      <c r="AFM39" s="124"/>
      <c r="AFN39" s="124"/>
      <c r="AFO39" s="124"/>
      <c r="AFP39" s="124"/>
      <c r="AFQ39" s="124"/>
      <c r="AFR39" s="124"/>
      <c r="AFS39" s="124"/>
      <c r="AFT39" s="124"/>
      <c r="AFU39" s="124"/>
      <c r="AFV39" s="124"/>
      <c r="AFW39" s="124"/>
      <c r="AFX39" s="124"/>
      <c r="AFY39" s="124"/>
      <c r="AFZ39" s="124"/>
      <c r="AGA39" s="124"/>
      <c r="AGB39" s="124"/>
      <c r="AGC39" s="124"/>
      <c r="AGD39" s="124"/>
      <c r="AGE39" s="124"/>
      <c r="AGF39" s="124"/>
      <c r="AGG39" s="124"/>
      <c r="AGH39" s="124"/>
      <c r="AGI39" s="124"/>
      <c r="AGJ39" s="124"/>
      <c r="AGK39" s="124"/>
      <c r="AGL39" s="124"/>
      <c r="AGM39" s="124"/>
      <c r="AGN39" s="124"/>
      <c r="AGO39" s="124"/>
      <c r="AGP39" s="124"/>
      <c r="AGQ39" s="124"/>
      <c r="AGR39" s="124"/>
      <c r="AGS39" s="124"/>
      <c r="AGT39" s="124"/>
      <c r="AGU39" s="124"/>
      <c r="AGV39" s="124"/>
      <c r="AGW39" s="124"/>
      <c r="AGX39" s="124"/>
      <c r="AGY39" s="124"/>
      <c r="AGZ39" s="124"/>
      <c r="AHA39" s="124"/>
      <c r="AHB39" s="124"/>
      <c r="AHC39" s="124"/>
      <c r="AHD39" s="124"/>
      <c r="AHE39" s="124"/>
      <c r="AHF39" s="124"/>
      <c r="AHG39" s="124"/>
      <c r="AHH39" s="124"/>
      <c r="AHI39" s="124"/>
      <c r="AHJ39" s="124"/>
      <c r="AHK39" s="124"/>
      <c r="AHL39" s="124"/>
      <c r="AHM39" s="124"/>
      <c r="AHN39" s="124"/>
      <c r="AHO39" s="124"/>
      <c r="AHP39" s="124"/>
      <c r="AHQ39" s="124"/>
      <c r="AHR39" s="124"/>
      <c r="AHS39" s="124"/>
      <c r="AHT39" s="124"/>
      <c r="AHU39" s="124"/>
      <c r="AHV39" s="124"/>
      <c r="AHW39" s="124"/>
      <c r="AHX39" s="124"/>
      <c r="AHY39" s="124"/>
      <c r="AHZ39" s="124"/>
      <c r="AIA39" s="124"/>
      <c r="AIB39" s="124"/>
      <c r="AIC39" s="124"/>
      <c r="AID39" s="124"/>
      <c r="AIE39" s="124"/>
      <c r="AIF39" s="124"/>
      <c r="AIG39" s="124"/>
      <c r="AIH39" s="124"/>
      <c r="AII39" s="124"/>
      <c r="AIJ39" s="124"/>
      <c r="AIK39" s="124"/>
      <c r="AIL39" s="124"/>
      <c r="AIM39" s="124"/>
      <c r="AIN39" s="124"/>
      <c r="AIO39" s="124"/>
      <c r="AIP39" s="124"/>
      <c r="AIQ39" s="124"/>
      <c r="AIR39" s="124"/>
      <c r="AIS39" s="124"/>
    </row>
    <row r="40" spans="1:929" ht="6" customHeight="1" x14ac:dyDescent="0.4">
      <c r="A40" s="37"/>
      <c r="B40" s="272"/>
      <c r="C40" s="93"/>
      <c r="D40" s="103"/>
      <c r="E40" s="153"/>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4"/>
      <c r="VB40" s="124"/>
      <c r="VC40" s="124"/>
      <c r="VD40" s="124"/>
      <c r="VE40" s="124"/>
      <c r="VF40" s="124"/>
      <c r="VG40" s="124"/>
      <c r="VH40" s="124"/>
      <c r="VI40" s="124"/>
      <c r="VJ40" s="124"/>
      <c r="VK40" s="124"/>
      <c r="VL40" s="124"/>
      <c r="VM40" s="124"/>
      <c r="VN40" s="124"/>
      <c r="VO40" s="124"/>
      <c r="VP40" s="124"/>
      <c r="VQ40" s="124"/>
      <c r="VR40" s="124"/>
      <c r="VS40" s="124"/>
      <c r="VT40" s="124"/>
      <c r="VU40" s="124"/>
      <c r="VV40" s="124"/>
      <c r="VW40" s="124"/>
      <c r="VX40" s="124"/>
      <c r="VY40" s="124"/>
      <c r="VZ40" s="124"/>
      <c r="WA40" s="124"/>
      <c r="WB40" s="124"/>
      <c r="WC40" s="124"/>
      <c r="WD40" s="124"/>
      <c r="WE40" s="124"/>
      <c r="WF40" s="124"/>
      <c r="WG40" s="124"/>
      <c r="WH40" s="124"/>
      <c r="WI40" s="124"/>
      <c r="WJ40" s="124"/>
      <c r="WK40" s="124"/>
      <c r="WL40" s="124"/>
      <c r="WM40" s="124"/>
      <c r="WN40" s="124"/>
      <c r="WO40" s="124"/>
      <c r="WP40" s="124"/>
      <c r="WQ40" s="124"/>
      <c r="WR40" s="124"/>
      <c r="WS40" s="124"/>
      <c r="WT40" s="124"/>
      <c r="WU40" s="124"/>
      <c r="WV40" s="124"/>
      <c r="WW40" s="124"/>
      <c r="WX40" s="124"/>
      <c r="WY40" s="124"/>
      <c r="WZ40" s="124"/>
      <c r="XA40" s="124"/>
      <c r="XB40" s="124"/>
      <c r="XC40" s="124"/>
      <c r="XD40" s="124"/>
      <c r="XE40" s="124"/>
      <c r="XF40" s="124"/>
      <c r="XG40" s="124"/>
      <c r="XH40" s="124"/>
      <c r="XI40" s="124"/>
      <c r="XJ40" s="124"/>
      <c r="XK40" s="124"/>
      <c r="XL40" s="124"/>
      <c r="XM40" s="124"/>
      <c r="XN40" s="124"/>
      <c r="XO40" s="124"/>
      <c r="XP40" s="124"/>
      <c r="XQ40" s="124"/>
      <c r="XR40" s="124"/>
      <c r="XS40" s="124"/>
      <c r="XT40" s="124"/>
      <c r="XU40" s="124"/>
      <c r="XV40" s="124"/>
      <c r="XW40" s="124"/>
      <c r="XX40" s="124"/>
      <c r="XY40" s="124"/>
      <c r="XZ40" s="124"/>
      <c r="YA40" s="124"/>
      <c r="YB40" s="124"/>
      <c r="YC40" s="124"/>
      <c r="YD40" s="124"/>
      <c r="YE40" s="124"/>
      <c r="YF40" s="124"/>
      <c r="YG40" s="124"/>
      <c r="YH40" s="124"/>
      <c r="YI40" s="124"/>
      <c r="YJ40" s="124"/>
      <c r="YK40" s="124"/>
      <c r="YL40" s="124"/>
      <c r="YM40" s="124"/>
      <c r="YN40" s="124"/>
      <c r="YO40" s="124"/>
      <c r="YP40" s="124"/>
      <c r="YQ40" s="124"/>
      <c r="YR40" s="124"/>
      <c r="YS40" s="124"/>
      <c r="YT40" s="124"/>
      <c r="YU40" s="124"/>
      <c r="YV40" s="124"/>
      <c r="YW40" s="124"/>
      <c r="YX40" s="124"/>
      <c r="YY40" s="124"/>
      <c r="YZ40" s="124"/>
      <c r="ZA40" s="124"/>
      <c r="ZB40" s="124"/>
      <c r="ZC40" s="124"/>
      <c r="ZD40" s="124"/>
      <c r="ZE40" s="124"/>
      <c r="ZF40" s="124"/>
      <c r="ZG40" s="124"/>
      <c r="ZH40" s="124"/>
      <c r="ZI40" s="124"/>
      <c r="ZJ40" s="124"/>
      <c r="ZK40" s="124"/>
      <c r="ZL40" s="124"/>
      <c r="ZM40" s="124"/>
      <c r="ZN40" s="124"/>
      <c r="ZO40" s="124"/>
      <c r="ZP40" s="124"/>
      <c r="ZQ40" s="124"/>
      <c r="ZR40" s="124"/>
      <c r="ZS40" s="124"/>
      <c r="ZT40" s="124"/>
      <c r="ZU40" s="124"/>
      <c r="ZV40" s="124"/>
      <c r="ZW40" s="124"/>
      <c r="ZX40" s="124"/>
      <c r="ZY40" s="124"/>
      <c r="ZZ40" s="124"/>
      <c r="AAA40" s="124"/>
      <c r="AAB40" s="124"/>
      <c r="AAC40" s="124"/>
      <c r="AAD40" s="124"/>
      <c r="AAE40" s="124"/>
      <c r="AAF40" s="124"/>
      <c r="AAG40" s="124"/>
      <c r="AAH40" s="124"/>
      <c r="AAI40" s="124"/>
      <c r="AAJ40" s="124"/>
      <c r="AAK40" s="124"/>
      <c r="AAL40" s="124"/>
      <c r="AAM40" s="124"/>
      <c r="AAN40" s="124"/>
      <c r="AAO40" s="124"/>
      <c r="AAP40" s="124"/>
      <c r="AAQ40" s="124"/>
      <c r="AAR40" s="124"/>
      <c r="AAS40" s="124"/>
      <c r="AAT40" s="124"/>
      <c r="AAU40" s="124"/>
      <c r="AAV40" s="124"/>
      <c r="AAW40" s="124"/>
      <c r="AAX40" s="124"/>
      <c r="AAY40" s="124"/>
      <c r="AAZ40" s="124"/>
      <c r="ABA40" s="124"/>
      <c r="ABB40" s="124"/>
      <c r="ABC40" s="124"/>
      <c r="ABD40" s="124"/>
      <c r="ABE40" s="124"/>
      <c r="ABF40" s="124"/>
      <c r="ABG40" s="124"/>
      <c r="ABH40" s="124"/>
      <c r="ABI40" s="124"/>
      <c r="ABJ40" s="124"/>
      <c r="ABK40" s="124"/>
      <c r="ABL40" s="124"/>
      <c r="ABM40" s="124"/>
      <c r="ABN40" s="124"/>
      <c r="ABO40" s="124"/>
      <c r="ABP40" s="124"/>
      <c r="ABQ40" s="124"/>
      <c r="ABR40" s="124"/>
      <c r="ABS40" s="124"/>
      <c r="ABT40" s="124"/>
      <c r="ABU40" s="124"/>
      <c r="ABV40" s="124"/>
      <c r="ABW40" s="124"/>
      <c r="ABX40" s="124"/>
      <c r="ABY40" s="124"/>
      <c r="ABZ40" s="124"/>
      <c r="ACA40" s="124"/>
      <c r="ACB40" s="124"/>
      <c r="ACC40" s="124"/>
      <c r="ACD40" s="124"/>
      <c r="ACE40" s="124"/>
      <c r="ACF40" s="124"/>
      <c r="ACG40" s="124"/>
      <c r="ACH40" s="124"/>
      <c r="ACI40" s="124"/>
      <c r="ACJ40" s="124"/>
      <c r="ACK40" s="124"/>
      <c r="ACL40" s="124"/>
      <c r="ACM40" s="124"/>
      <c r="ACN40" s="124"/>
      <c r="ACO40" s="124"/>
      <c r="ACP40" s="124"/>
      <c r="ACQ40" s="124"/>
      <c r="ACR40" s="124"/>
      <c r="ACS40" s="124"/>
      <c r="ACT40" s="124"/>
      <c r="ACU40" s="124"/>
      <c r="ACV40" s="124"/>
      <c r="ACW40" s="124"/>
      <c r="ACX40" s="124"/>
      <c r="ACY40" s="124"/>
      <c r="ACZ40" s="124"/>
      <c r="ADA40" s="124"/>
      <c r="ADB40" s="124"/>
      <c r="ADC40" s="124"/>
      <c r="ADD40" s="124"/>
      <c r="ADE40" s="124"/>
      <c r="ADF40" s="124"/>
      <c r="ADG40" s="124"/>
      <c r="ADH40" s="124"/>
      <c r="ADI40" s="124"/>
      <c r="ADJ40" s="124"/>
      <c r="ADK40" s="124"/>
      <c r="ADL40" s="124"/>
      <c r="ADM40" s="124"/>
      <c r="ADN40" s="124"/>
      <c r="ADO40" s="124"/>
      <c r="ADP40" s="124"/>
      <c r="ADQ40" s="124"/>
      <c r="ADR40" s="124"/>
      <c r="ADS40" s="124"/>
      <c r="ADT40" s="124"/>
      <c r="ADU40" s="124"/>
      <c r="ADV40" s="124"/>
      <c r="ADW40" s="124"/>
      <c r="ADX40" s="124"/>
      <c r="ADY40" s="124"/>
      <c r="ADZ40" s="124"/>
      <c r="AEA40" s="124"/>
      <c r="AEB40" s="124"/>
      <c r="AEC40" s="124"/>
      <c r="AED40" s="124"/>
      <c r="AEE40" s="124"/>
      <c r="AEF40" s="124"/>
      <c r="AEG40" s="124"/>
      <c r="AEH40" s="124"/>
      <c r="AEI40" s="124"/>
      <c r="AEJ40" s="124"/>
      <c r="AEK40" s="124"/>
      <c r="AEL40" s="124"/>
      <c r="AEM40" s="124"/>
      <c r="AEN40" s="124"/>
      <c r="AEO40" s="124"/>
      <c r="AEP40" s="124"/>
      <c r="AEQ40" s="124"/>
      <c r="AER40" s="124"/>
      <c r="AES40" s="124"/>
      <c r="AET40" s="124"/>
      <c r="AEU40" s="124"/>
      <c r="AEV40" s="124"/>
      <c r="AEW40" s="124"/>
      <c r="AEX40" s="124"/>
      <c r="AEY40" s="124"/>
      <c r="AEZ40" s="124"/>
      <c r="AFA40" s="124"/>
      <c r="AFB40" s="124"/>
      <c r="AFC40" s="124"/>
      <c r="AFD40" s="124"/>
      <c r="AFE40" s="124"/>
      <c r="AFF40" s="124"/>
      <c r="AFG40" s="124"/>
      <c r="AFH40" s="124"/>
      <c r="AFI40" s="124"/>
      <c r="AFJ40" s="124"/>
      <c r="AFK40" s="124"/>
      <c r="AFL40" s="124"/>
      <c r="AFM40" s="124"/>
      <c r="AFN40" s="124"/>
      <c r="AFO40" s="124"/>
      <c r="AFP40" s="124"/>
      <c r="AFQ40" s="124"/>
      <c r="AFR40" s="124"/>
      <c r="AFS40" s="124"/>
      <c r="AFT40" s="124"/>
      <c r="AFU40" s="124"/>
      <c r="AFV40" s="124"/>
      <c r="AFW40" s="124"/>
      <c r="AFX40" s="124"/>
      <c r="AFY40" s="124"/>
      <c r="AFZ40" s="124"/>
      <c r="AGA40" s="124"/>
      <c r="AGB40" s="124"/>
      <c r="AGC40" s="124"/>
      <c r="AGD40" s="124"/>
      <c r="AGE40" s="124"/>
      <c r="AGF40" s="124"/>
      <c r="AGG40" s="124"/>
      <c r="AGH40" s="124"/>
      <c r="AGI40" s="124"/>
      <c r="AGJ40" s="124"/>
      <c r="AGK40" s="124"/>
      <c r="AGL40" s="124"/>
      <c r="AGM40" s="124"/>
      <c r="AGN40" s="124"/>
      <c r="AGO40" s="124"/>
      <c r="AGP40" s="124"/>
      <c r="AGQ40" s="124"/>
      <c r="AGR40" s="124"/>
      <c r="AGS40" s="124"/>
      <c r="AGT40" s="124"/>
      <c r="AGU40" s="124"/>
      <c r="AGV40" s="124"/>
      <c r="AGW40" s="124"/>
      <c r="AGX40" s="124"/>
      <c r="AGY40" s="124"/>
      <c r="AGZ40" s="124"/>
      <c r="AHA40" s="124"/>
      <c r="AHB40" s="124"/>
      <c r="AHC40" s="124"/>
      <c r="AHD40" s="124"/>
      <c r="AHE40" s="124"/>
      <c r="AHF40" s="124"/>
      <c r="AHG40" s="124"/>
      <c r="AHH40" s="124"/>
      <c r="AHI40" s="124"/>
      <c r="AHJ40" s="124"/>
      <c r="AHK40" s="124"/>
      <c r="AHL40" s="124"/>
      <c r="AHM40" s="124"/>
      <c r="AHN40" s="124"/>
      <c r="AHO40" s="124"/>
      <c r="AHP40" s="124"/>
      <c r="AHQ40" s="124"/>
      <c r="AHR40" s="124"/>
      <c r="AHS40" s="124"/>
      <c r="AHT40" s="124"/>
      <c r="AHU40" s="124"/>
      <c r="AHV40" s="124"/>
      <c r="AHW40" s="124"/>
      <c r="AHX40" s="124"/>
      <c r="AHY40" s="124"/>
      <c r="AHZ40" s="124"/>
      <c r="AIA40" s="124"/>
      <c r="AIB40" s="124"/>
      <c r="AIC40" s="124"/>
      <c r="AID40" s="124"/>
      <c r="AIE40" s="124"/>
      <c r="AIF40" s="124"/>
      <c r="AIG40" s="124"/>
      <c r="AIH40" s="124"/>
      <c r="AII40" s="124"/>
      <c r="AIJ40" s="124"/>
      <c r="AIK40" s="124"/>
      <c r="AIL40" s="124"/>
      <c r="AIM40" s="124"/>
      <c r="AIN40" s="124"/>
      <c r="AIO40" s="124"/>
      <c r="AIP40" s="124"/>
      <c r="AIQ40" s="124"/>
      <c r="AIR40" s="124"/>
      <c r="AIS40" s="124"/>
    </row>
    <row r="41" spans="1:929" ht="40.5" customHeight="1" x14ac:dyDescent="0.2">
      <c r="A41" s="37"/>
      <c r="B41" s="272"/>
      <c r="C41" s="104" t="s">
        <v>60</v>
      </c>
      <c r="D41" s="129" t="s">
        <v>348</v>
      </c>
      <c r="E41" s="153"/>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c r="DS41" s="124"/>
      <c r="DT41" s="124"/>
      <c r="DU41" s="124"/>
      <c r="DV41" s="124"/>
      <c r="DW41" s="124"/>
      <c r="DX41" s="124"/>
      <c r="DY41" s="124"/>
      <c r="DZ41" s="124"/>
      <c r="EA41" s="124"/>
      <c r="EB41" s="124"/>
      <c r="EC41" s="124"/>
      <c r="ED41" s="124"/>
      <c r="EE41" s="124"/>
      <c r="EF41" s="124"/>
      <c r="EG41" s="124"/>
      <c r="EH41" s="124"/>
      <c r="EI41" s="124"/>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4"/>
      <c r="FU41" s="124"/>
      <c r="FV41" s="124"/>
      <c r="FW41" s="124"/>
      <c r="FX41" s="124"/>
      <c r="FY41" s="124"/>
      <c r="FZ41" s="124"/>
      <c r="GA41" s="124"/>
      <c r="GB41" s="124"/>
      <c r="GC41" s="124"/>
      <c r="GD41" s="124"/>
      <c r="GE41" s="124"/>
      <c r="GF41" s="124"/>
      <c r="GG41" s="124"/>
      <c r="GH41" s="124"/>
      <c r="GI41" s="124"/>
      <c r="GJ41" s="124"/>
      <c r="GK41" s="124"/>
      <c r="GL41" s="124"/>
      <c r="GM41" s="124"/>
      <c r="GN41" s="124"/>
      <c r="GO41" s="124"/>
      <c r="GP41" s="124"/>
      <c r="GQ41" s="124"/>
      <c r="GR41" s="124"/>
      <c r="GS41" s="124"/>
      <c r="GT41" s="124"/>
      <c r="GU41" s="124"/>
      <c r="GV41" s="124"/>
      <c r="GW41" s="124"/>
      <c r="GX41" s="124"/>
      <c r="GY41" s="124"/>
      <c r="GZ41" s="124"/>
      <c r="HA41" s="124"/>
      <c r="HB41" s="124"/>
      <c r="HC41" s="124"/>
      <c r="HD41" s="124"/>
      <c r="HE41" s="124"/>
      <c r="HF41" s="124"/>
      <c r="HG41" s="124"/>
      <c r="HH41" s="124"/>
      <c r="HI41" s="124"/>
      <c r="HJ41" s="124"/>
      <c r="HK41" s="124"/>
      <c r="HL41" s="124"/>
      <c r="HM41" s="124"/>
      <c r="HN41" s="124"/>
      <c r="HO41" s="124"/>
      <c r="HP41" s="124"/>
      <c r="HQ41" s="124"/>
      <c r="HR41" s="124"/>
      <c r="HS41" s="124"/>
      <c r="HT41" s="124"/>
      <c r="HU41" s="124"/>
      <c r="HV41" s="124"/>
      <c r="HW41" s="124"/>
      <c r="HX41" s="124"/>
      <c r="HY41" s="124"/>
      <c r="HZ41" s="124"/>
      <c r="IA41" s="124"/>
      <c r="IB41" s="124"/>
      <c r="IC41" s="124"/>
      <c r="ID41" s="124"/>
      <c r="IE41" s="124"/>
      <c r="IF41" s="124"/>
      <c r="IG41" s="124"/>
      <c r="IH41" s="124"/>
      <c r="II41" s="124"/>
      <c r="IJ41" s="124"/>
      <c r="IK41" s="124"/>
      <c r="IL41" s="124"/>
      <c r="IM41" s="124"/>
      <c r="IN41" s="124"/>
      <c r="IO41" s="124"/>
      <c r="IP41" s="124"/>
      <c r="IQ41" s="124"/>
      <c r="IR41" s="124"/>
      <c r="IS41" s="124"/>
      <c r="IT41" s="124"/>
      <c r="IU41" s="124"/>
      <c r="IV41" s="124"/>
      <c r="IW41" s="124"/>
      <c r="IX41" s="124"/>
      <c r="IY41" s="124"/>
      <c r="IZ41" s="124"/>
      <c r="JA41" s="124"/>
      <c r="JB41" s="124"/>
      <c r="JC41" s="124"/>
      <c r="JD41" s="124"/>
      <c r="JE41" s="124"/>
      <c r="JF41" s="124"/>
      <c r="JG41" s="124"/>
      <c r="JH41" s="124"/>
      <c r="JI41" s="124"/>
      <c r="JJ41" s="124"/>
      <c r="JK41" s="124"/>
      <c r="JL41" s="124"/>
      <c r="JM41" s="124"/>
      <c r="JN41" s="124"/>
      <c r="JO41" s="124"/>
      <c r="JP41" s="124"/>
      <c r="JQ41" s="124"/>
      <c r="JR41" s="124"/>
      <c r="JS41" s="124"/>
      <c r="JT41" s="124"/>
      <c r="JU41" s="124"/>
      <c r="JV41" s="124"/>
      <c r="JW41" s="124"/>
      <c r="JX41" s="124"/>
      <c r="JY41" s="124"/>
      <c r="JZ41" s="124"/>
      <c r="KA41" s="124"/>
      <c r="KB41" s="124"/>
      <c r="KC41" s="124"/>
      <c r="KD41" s="124"/>
      <c r="KE41" s="124"/>
      <c r="KF41" s="124"/>
      <c r="KG41" s="124"/>
      <c r="KH41" s="124"/>
      <c r="KI41" s="124"/>
      <c r="KJ41" s="124"/>
      <c r="KK41" s="124"/>
      <c r="KL41" s="124"/>
      <c r="KM41" s="124"/>
      <c r="KN41" s="124"/>
      <c r="KO41" s="124"/>
      <c r="KP41" s="124"/>
      <c r="KQ41" s="124"/>
      <c r="KR41" s="124"/>
      <c r="KS41" s="124"/>
      <c r="KT41" s="124"/>
      <c r="KU41" s="124"/>
      <c r="KV41" s="124"/>
      <c r="KW41" s="124"/>
      <c r="KX41" s="124"/>
      <c r="KY41" s="124"/>
      <c r="KZ41" s="124"/>
      <c r="LA41" s="124"/>
      <c r="LB41" s="124"/>
      <c r="LC41" s="124"/>
      <c r="LD41" s="124"/>
      <c r="LE41" s="124"/>
      <c r="LF41" s="124"/>
      <c r="LG41" s="124"/>
      <c r="LH41" s="124"/>
      <c r="LI41" s="124"/>
      <c r="LJ41" s="124"/>
      <c r="LK41" s="124"/>
      <c r="LL41" s="124"/>
      <c r="LM41" s="124"/>
      <c r="LN41" s="124"/>
      <c r="LO41" s="124"/>
      <c r="LP41" s="124"/>
      <c r="LQ41" s="124"/>
      <c r="LR41" s="124"/>
      <c r="LS41" s="124"/>
      <c r="LT41" s="124"/>
      <c r="LU41" s="124"/>
      <c r="LV41" s="124"/>
      <c r="LW41" s="124"/>
      <c r="LX41" s="124"/>
      <c r="LY41" s="124"/>
      <c r="LZ41" s="124"/>
      <c r="MA41" s="124"/>
      <c r="MB41" s="124"/>
      <c r="MC41" s="124"/>
      <c r="MD41" s="124"/>
      <c r="ME41" s="124"/>
      <c r="MF41" s="124"/>
      <c r="MG41" s="124"/>
      <c r="MH41" s="124"/>
      <c r="MI41" s="124"/>
      <c r="MJ41" s="124"/>
      <c r="MK41" s="124"/>
      <c r="ML41" s="124"/>
      <c r="MM41" s="124"/>
      <c r="MN41" s="124"/>
      <c r="MO41" s="124"/>
      <c r="MP41" s="124"/>
      <c r="MQ41" s="124"/>
      <c r="MR41" s="124"/>
      <c r="MS41" s="124"/>
      <c r="MT41" s="124"/>
      <c r="MU41" s="124"/>
      <c r="MV41" s="124"/>
      <c r="MW41" s="124"/>
      <c r="MX41" s="124"/>
      <c r="MY41" s="124"/>
      <c r="MZ41" s="124"/>
      <c r="NA41" s="124"/>
      <c r="NB41" s="124"/>
      <c r="NC41" s="124"/>
      <c r="ND41" s="124"/>
      <c r="NE41" s="124"/>
      <c r="NF41" s="124"/>
      <c r="NG41" s="124"/>
      <c r="NH41" s="124"/>
      <c r="NI41" s="124"/>
      <c r="NJ41" s="124"/>
      <c r="NK41" s="124"/>
      <c r="NL41" s="124"/>
      <c r="NM41" s="124"/>
      <c r="NN41" s="124"/>
      <c r="NO41" s="124"/>
      <c r="NP41" s="124"/>
      <c r="NQ41" s="124"/>
      <c r="NR41" s="124"/>
      <c r="NS41" s="124"/>
      <c r="NT41" s="124"/>
      <c r="NU41" s="124"/>
      <c r="NV41" s="124"/>
      <c r="NW41" s="124"/>
      <c r="NX41" s="124"/>
      <c r="NY41" s="124"/>
      <c r="NZ41" s="124"/>
      <c r="OA41" s="124"/>
      <c r="OB41" s="124"/>
      <c r="OC41" s="124"/>
      <c r="OD41" s="124"/>
      <c r="OE41" s="124"/>
      <c r="OF41" s="124"/>
      <c r="OG41" s="124"/>
      <c r="OH41" s="124"/>
      <c r="OI41" s="124"/>
      <c r="OJ41" s="124"/>
      <c r="OK41" s="124"/>
      <c r="OL41" s="124"/>
      <c r="OM41" s="124"/>
      <c r="ON41" s="124"/>
      <c r="OO41" s="124"/>
      <c r="OP41" s="124"/>
      <c r="OQ41" s="124"/>
      <c r="OR41" s="124"/>
      <c r="OS41" s="124"/>
      <c r="OT41" s="124"/>
      <c r="OU41" s="124"/>
      <c r="OV41" s="124"/>
      <c r="OW41" s="124"/>
      <c r="OX41" s="124"/>
      <c r="OY41" s="124"/>
      <c r="OZ41" s="124"/>
      <c r="PA41" s="124"/>
      <c r="PB41" s="124"/>
      <c r="PC41" s="124"/>
      <c r="PD41" s="124"/>
      <c r="PE41" s="124"/>
      <c r="PF41" s="124"/>
      <c r="PG41" s="124"/>
      <c r="PH41" s="124"/>
      <c r="PI41" s="124"/>
      <c r="PJ41" s="124"/>
      <c r="PK41" s="124"/>
      <c r="PL41" s="124"/>
      <c r="PM41" s="124"/>
      <c r="PN41" s="124"/>
      <c r="PO41" s="124"/>
      <c r="PP41" s="124"/>
      <c r="PQ41" s="124"/>
      <c r="PR41" s="124"/>
      <c r="PS41" s="124"/>
      <c r="PT41" s="124"/>
      <c r="PU41" s="124"/>
      <c r="PV41" s="124"/>
      <c r="PW41" s="124"/>
      <c r="PX41" s="124"/>
      <c r="PY41" s="124"/>
      <c r="PZ41" s="124"/>
      <c r="QA41" s="124"/>
      <c r="QB41" s="124"/>
      <c r="QC41" s="124"/>
      <c r="QD41" s="124"/>
      <c r="QE41" s="124"/>
      <c r="QF41" s="124"/>
      <c r="QG41" s="124"/>
      <c r="QH41" s="124"/>
      <c r="QI41" s="124"/>
      <c r="QJ41" s="124"/>
      <c r="QK41" s="124"/>
      <c r="QL41" s="124"/>
      <c r="QM41" s="124"/>
      <c r="QN41" s="124"/>
      <c r="QO41" s="124"/>
      <c r="QP41" s="124"/>
      <c r="QQ41" s="124"/>
      <c r="QR41" s="124"/>
      <c r="QS41" s="124"/>
      <c r="QT41" s="124"/>
      <c r="QU41" s="124"/>
      <c r="QV41" s="124"/>
      <c r="QW41" s="124"/>
      <c r="QX41" s="124"/>
      <c r="QY41" s="124"/>
      <c r="QZ41" s="124"/>
      <c r="RA41" s="124"/>
      <c r="RB41" s="124"/>
      <c r="RC41" s="124"/>
      <c r="RD41" s="124"/>
      <c r="RE41" s="124"/>
      <c r="RF41" s="124"/>
      <c r="RG41" s="124"/>
      <c r="RH41" s="124"/>
      <c r="RI41" s="124"/>
      <c r="RJ41" s="124"/>
      <c r="RK41" s="124"/>
      <c r="RL41" s="124"/>
      <c r="RM41" s="124"/>
      <c r="RN41" s="124"/>
      <c r="RO41" s="124"/>
      <c r="RP41" s="124"/>
      <c r="RQ41" s="124"/>
      <c r="RR41" s="124"/>
      <c r="RS41" s="124"/>
      <c r="RT41" s="124"/>
      <c r="RU41" s="124"/>
      <c r="RV41" s="124"/>
      <c r="RW41" s="124"/>
      <c r="RX41" s="124"/>
      <c r="RY41" s="124"/>
      <c r="RZ41" s="124"/>
      <c r="SA41" s="124"/>
      <c r="SB41" s="124"/>
      <c r="SC41" s="124"/>
      <c r="SD41" s="124"/>
      <c r="SE41" s="124"/>
      <c r="SF41" s="124"/>
      <c r="SG41" s="124"/>
      <c r="SH41" s="124"/>
      <c r="SI41" s="124"/>
      <c r="SJ41" s="124"/>
      <c r="SK41" s="124"/>
      <c r="SL41" s="124"/>
      <c r="SM41" s="124"/>
      <c r="SN41" s="124"/>
      <c r="SO41" s="124"/>
      <c r="SP41" s="124"/>
      <c r="SQ41" s="124"/>
      <c r="SR41" s="124"/>
      <c r="SS41" s="124"/>
      <c r="ST41" s="124"/>
      <c r="SU41" s="124"/>
      <c r="SV41" s="124"/>
      <c r="SW41" s="124"/>
      <c r="SX41" s="124"/>
      <c r="SY41" s="124"/>
      <c r="SZ41" s="124"/>
      <c r="TA41" s="124"/>
      <c r="TB41" s="124"/>
      <c r="TC41" s="124"/>
      <c r="TD41" s="124"/>
      <c r="TE41" s="124"/>
      <c r="TF41" s="124"/>
      <c r="TG41" s="124"/>
      <c r="TH41" s="124"/>
      <c r="TI41" s="124"/>
      <c r="TJ41" s="124"/>
      <c r="TK41" s="124"/>
      <c r="TL41" s="124"/>
      <c r="TM41" s="124"/>
      <c r="TN41" s="124"/>
      <c r="TO41" s="124"/>
      <c r="TP41" s="124"/>
      <c r="TQ41" s="124"/>
      <c r="TR41" s="124"/>
      <c r="TS41" s="124"/>
      <c r="TT41" s="124"/>
      <c r="TU41" s="124"/>
      <c r="TV41" s="124"/>
      <c r="TW41" s="124"/>
      <c r="TX41" s="124"/>
      <c r="TY41" s="124"/>
      <c r="TZ41" s="124"/>
      <c r="UA41" s="124"/>
      <c r="UB41" s="124"/>
      <c r="UC41" s="124"/>
      <c r="UD41" s="124"/>
      <c r="UE41" s="124"/>
      <c r="UF41" s="124"/>
      <c r="UG41" s="124"/>
      <c r="UH41" s="124"/>
      <c r="UI41" s="124"/>
      <c r="UJ41" s="124"/>
      <c r="UK41" s="124"/>
      <c r="UL41" s="124"/>
      <c r="UM41" s="124"/>
      <c r="UN41" s="124"/>
      <c r="UO41" s="124"/>
      <c r="UP41" s="124"/>
      <c r="UQ41" s="124"/>
      <c r="UR41" s="124"/>
      <c r="US41" s="124"/>
      <c r="UT41" s="124"/>
      <c r="UU41" s="124"/>
      <c r="UV41" s="124"/>
      <c r="UW41" s="124"/>
      <c r="UX41" s="124"/>
      <c r="UY41" s="124"/>
      <c r="UZ41" s="124"/>
      <c r="VA41" s="124"/>
      <c r="VB41" s="124"/>
      <c r="VC41" s="124"/>
      <c r="VD41" s="124"/>
      <c r="VE41" s="124"/>
      <c r="VF41" s="124"/>
      <c r="VG41" s="124"/>
      <c r="VH41" s="124"/>
      <c r="VI41" s="124"/>
      <c r="VJ41" s="124"/>
      <c r="VK41" s="124"/>
      <c r="VL41" s="124"/>
      <c r="VM41" s="124"/>
      <c r="VN41" s="124"/>
      <c r="VO41" s="124"/>
      <c r="VP41" s="124"/>
      <c r="VQ41" s="124"/>
      <c r="VR41" s="124"/>
      <c r="VS41" s="124"/>
      <c r="VT41" s="124"/>
      <c r="VU41" s="124"/>
      <c r="VV41" s="124"/>
      <c r="VW41" s="124"/>
      <c r="VX41" s="124"/>
      <c r="VY41" s="124"/>
      <c r="VZ41" s="124"/>
      <c r="WA41" s="124"/>
      <c r="WB41" s="124"/>
      <c r="WC41" s="124"/>
      <c r="WD41" s="124"/>
      <c r="WE41" s="124"/>
      <c r="WF41" s="124"/>
      <c r="WG41" s="124"/>
      <c r="WH41" s="124"/>
      <c r="WI41" s="124"/>
      <c r="WJ41" s="124"/>
      <c r="WK41" s="124"/>
      <c r="WL41" s="124"/>
      <c r="WM41" s="124"/>
      <c r="WN41" s="124"/>
      <c r="WO41" s="124"/>
      <c r="WP41" s="124"/>
      <c r="WQ41" s="124"/>
      <c r="WR41" s="124"/>
      <c r="WS41" s="124"/>
      <c r="WT41" s="124"/>
      <c r="WU41" s="124"/>
      <c r="WV41" s="124"/>
      <c r="WW41" s="124"/>
      <c r="WX41" s="124"/>
      <c r="WY41" s="124"/>
      <c r="WZ41" s="124"/>
      <c r="XA41" s="124"/>
      <c r="XB41" s="124"/>
      <c r="XC41" s="124"/>
      <c r="XD41" s="124"/>
      <c r="XE41" s="124"/>
      <c r="XF41" s="124"/>
      <c r="XG41" s="124"/>
      <c r="XH41" s="124"/>
      <c r="XI41" s="124"/>
      <c r="XJ41" s="124"/>
      <c r="XK41" s="124"/>
      <c r="XL41" s="124"/>
      <c r="XM41" s="124"/>
      <c r="XN41" s="124"/>
      <c r="XO41" s="124"/>
      <c r="XP41" s="124"/>
      <c r="XQ41" s="124"/>
      <c r="XR41" s="124"/>
      <c r="XS41" s="124"/>
      <c r="XT41" s="124"/>
      <c r="XU41" s="124"/>
      <c r="XV41" s="124"/>
      <c r="XW41" s="124"/>
      <c r="XX41" s="124"/>
      <c r="XY41" s="124"/>
      <c r="XZ41" s="124"/>
      <c r="YA41" s="124"/>
      <c r="YB41" s="124"/>
      <c r="YC41" s="124"/>
      <c r="YD41" s="124"/>
      <c r="YE41" s="124"/>
      <c r="YF41" s="124"/>
      <c r="YG41" s="124"/>
      <c r="YH41" s="124"/>
      <c r="YI41" s="124"/>
      <c r="YJ41" s="124"/>
      <c r="YK41" s="124"/>
      <c r="YL41" s="124"/>
      <c r="YM41" s="124"/>
      <c r="YN41" s="124"/>
      <c r="YO41" s="124"/>
      <c r="YP41" s="124"/>
      <c r="YQ41" s="124"/>
      <c r="YR41" s="124"/>
      <c r="YS41" s="124"/>
      <c r="YT41" s="124"/>
      <c r="YU41" s="124"/>
      <c r="YV41" s="124"/>
      <c r="YW41" s="124"/>
      <c r="YX41" s="124"/>
      <c r="YY41" s="124"/>
      <c r="YZ41" s="124"/>
      <c r="ZA41" s="124"/>
      <c r="ZB41" s="124"/>
      <c r="ZC41" s="124"/>
      <c r="ZD41" s="124"/>
      <c r="ZE41" s="124"/>
      <c r="ZF41" s="124"/>
      <c r="ZG41" s="124"/>
      <c r="ZH41" s="124"/>
      <c r="ZI41" s="124"/>
      <c r="ZJ41" s="124"/>
      <c r="ZK41" s="124"/>
      <c r="ZL41" s="124"/>
      <c r="ZM41" s="124"/>
      <c r="ZN41" s="124"/>
      <c r="ZO41" s="124"/>
      <c r="ZP41" s="124"/>
      <c r="ZQ41" s="124"/>
      <c r="ZR41" s="124"/>
      <c r="ZS41" s="124"/>
      <c r="ZT41" s="124"/>
      <c r="ZU41" s="124"/>
      <c r="ZV41" s="124"/>
      <c r="ZW41" s="124"/>
      <c r="ZX41" s="124"/>
      <c r="ZY41" s="124"/>
      <c r="ZZ41" s="124"/>
      <c r="AAA41" s="124"/>
      <c r="AAB41" s="124"/>
      <c r="AAC41" s="124"/>
      <c r="AAD41" s="124"/>
      <c r="AAE41" s="124"/>
      <c r="AAF41" s="124"/>
      <c r="AAG41" s="124"/>
      <c r="AAH41" s="124"/>
      <c r="AAI41" s="124"/>
      <c r="AAJ41" s="124"/>
      <c r="AAK41" s="124"/>
      <c r="AAL41" s="124"/>
      <c r="AAM41" s="124"/>
      <c r="AAN41" s="124"/>
      <c r="AAO41" s="124"/>
      <c r="AAP41" s="124"/>
      <c r="AAQ41" s="124"/>
      <c r="AAR41" s="124"/>
      <c r="AAS41" s="124"/>
      <c r="AAT41" s="124"/>
      <c r="AAU41" s="124"/>
      <c r="AAV41" s="124"/>
      <c r="AAW41" s="124"/>
      <c r="AAX41" s="124"/>
      <c r="AAY41" s="124"/>
      <c r="AAZ41" s="124"/>
      <c r="ABA41" s="124"/>
      <c r="ABB41" s="124"/>
      <c r="ABC41" s="124"/>
      <c r="ABD41" s="124"/>
      <c r="ABE41" s="124"/>
      <c r="ABF41" s="124"/>
      <c r="ABG41" s="124"/>
      <c r="ABH41" s="124"/>
      <c r="ABI41" s="124"/>
      <c r="ABJ41" s="124"/>
      <c r="ABK41" s="124"/>
      <c r="ABL41" s="124"/>
      <c r="ABM41" s="124"/>
      <c r="ABN41" s="124"/>
      <c r="ABO41" s="124"/>
      <c r="ABP41" s="124"/>
      <c r="ABQ41" s="124"/>
      <c r="ABR41" s="124"/>
      <c r="ABS41" s="124"/>
      <c r="ABT41" s="124"/>
      <c r="ABU41" s="124"/>
      <c r="ABV41" s="124"/>
      <c r="ABW41" s="124"/>
      <c r="ABX41" s="124"/>
      <c r="ABY41" s="124"/>
      <c r="ABZ41" s="124"/>
      <c r="ACA41" s="124"/>
      <c r="ACB41" s="124"/>
      <c r="ACC41" s="124"/>
      <c r="ACD41" s="124"/>
      <c r="ACE41" s="124"/>
      <c r="ACF41" s="124"/>
      <c r="ACG41" s="124"/>
      <c r="ACH41" s="124"/>
      <c r="ACI41" s="124"/>
      <c r="ACJ41" s="124"/>
      <c r="ACK41" s="124"/>
      <c r="ACL41" s="124"/>
      <c r="ACM41" s="124"/>
      <c r="ACN41" s="124"/>
      <c r="ACO41" s="124"/>
      <c r="ACP41" s="124"/>
      <c r="ACQ41" s="124"/>
      <c r="ACR41" s="124"/>
      <c r="ACS41" s="124"/>
      <c r="ACT41" s="124"/>
      <c r="ACU41" s="124"/>
      <c r="ACV41" s="124"/>
      <c r="ACW41" s="124"/>
      <c r="ACX41" s="124"/>
      <c r="ACY41" s="124"/>
      <c r="ACZ41" s="124"/>
      <c r="ADA41" s="124"/>
      <c r="ADB41" s="124"/>
      <c r="ADC41" s="124"/>
      <c r="ADD41" s="124"/>
      <c r="ADE41" s="124"/>
      <c r="ADF41" s="124"/>
      <c r="ADG41" s="124"/>
      <c r="ADH41" s="124"/>
      <c r="ADI41" s="124"/>
      <c r="ADJ41" s="124"/>
      <c r="ADK41" s="124"/>
      <c r="ADL41" s="124"/>
      <c r="ADM41" s="124"/>
      <c r="ADN41" s="124"/>
      <c r="ADO41" s="124"/>
      <c r="ADP41" s="124"/>
      <c r="ADQ41" s="124"/>
      <c r="ADR41" s="124"/>
      <c r="ADS41" s="124"/>
      <c r="ADT41" s="124"/>
      <c r="ADU41" s="124"/>
      <c r="ADV41" s="124"/>
      <c r="ADW41" s="124"/>
      <c r="ADX41" s="124"/>
      <c r="ADY41" s="124"/>
      <c r="ADZ41" s="124"/>
      <c r="AEA41" s="124"/>
      <c r="AEB41" s="124"/>
      <c r="AEC41" s="124"/>
      <c r="AED41" s="124"/>
      <c r="AEE41" s="124"/>
      <c r="AEF41" s="124"/>
      <c r="AEG41" s="124"/>
      <c r="AEH41" s="124"/>
      <c r="AEI41" s="124"/>
      <c r="AEJ41" s="124"/>
      <c r="AEK41" s="124"/>
      <c r="AEL41" s="124"/>
      <c r="AEM41" s="124"/>
      <c r="AEN41" s="124"/>
      <c r="AEO41" s="124"/>
      <c r="AEP41" s="124"/>
      <c r="AEQ41" s="124"/>
      <c r="AER41" s="124"/>
      <c r="AES41" s="124"/>
      <c r="AET41" s="124"/>
      <c r="AEU41" s="124"/>
      <c r="AEV41" s="124"/>
      <c r="AEW41" s="124"/>
      <c r="AEX41" s="124"/>
      <c r="AEY41" s="124"/>
      <c r="AEZ41" s="124"/>
      <c r="AFA41" s="124"/>
      <c r="AFB41" s="124"/>
      <c r="AFC41" s="124"/>
      <c r="AFD41" s="124"/>
      <c r="AFE41" s="124"/>
      <c r="AFF41" s="124"/>
      <c r="AFG41" s="124"/>
      <c r="AFH41" s="124"/>
      <c r="AFI41" s="124"/>
      <c r="AFJ41" s="124"/>
      <c r="AFK41" s="124"/>
      <c r="AFL41" s="124"/>
      <c r="AFM41" s="124"/>
      <c r="AFN41" s="124"/>
      <c r="AFO41" s="124"/>
      <c r="AFP41" s="124"/>
      <c r="AFQ41" s="124"/>
      <c r="AFR41" s="124"/>
      <c r="AFS41" s="124"/>
      <c r="AFT41" s="124"/>
      <c r="AFU41" s="124"/>
      <c r="AFV41" s="124"/>
      <c r="AFW41" s="124"/>
      <c r="AFX41" s="124"/>
      <c r="AFY41" s="124"/>
      <c r="AFZ41" s="124"/>
      <c r="AGA41" s="124"/>
      <c r="AGB41" s="124"/>
      <c r="AGC41" s="124"/>
      <c r="AGD41" s="124"/>
      <c r="AGE41" s="124"/>
      <c r="AGF41" s="124"/>
      <c r="AGG41" s="124"/>
      <c r="AGH41" s="124"/>
      <c r="AGI41" s="124"/>
      <c r="AGJ41" s="124"/>
      <c r="AGK41" s="124"/>
      <c r="AGL41" s="124"/>
      <c r="AGM41" s="124"/>
      <c r="AGN41" s="124"/>
      <c r="AGO41" s="124"/>
      <c r="AGP41" s="124"/>
      <c r="AGQ41" s="124"/>
      <c r="AGR41" s="124"/>
      <c r="AGS41" s="124"/>
      <c r="AGT41" s="124"/>
      <c r="AGU41" s="124"/>
      <c r="AGV41" s="124"/>
      <c r="AGW41" s="124"/>
      <c r="AGX41" s="124"/>
      <c r="AGY41" s="124"/>
      <c r="AGZ41" s="124"/>
      <c r="AHA41" s="124"/>
      <c r="AHB41" s="124"/>
      <c r="AHC41" s="124"/>
      <c r="AHD41" s="124"/>
      <c r="AHE41" s="124"/>
      <c r="AHF41" s="124"/>
      <c r="AHG41" s="124"/>
      <c r="AHH41" s="124"/>
      <c r="AHI41" s="124"/>
      <c r="AHJ41" s="124"/>
      <c r="AHK41" s="124"/>
      <c r="AHL41" s="124"/>
      <c r="AHM41" s="124"/>
      <c r="AHN41" s="124"/>
      <c r="AHO41" s="124"/>
      <c r="AHP41" s="124"/>
      <c r="AHQ41" s="124"/>
      <c r="AHR41" s="124"/>
      <c r="AHS41" s="124"/>
      <c r="AHT41" s="124"/>
      <c r="AHU41" s="124"/>
      <c r="AHV41" s="124"/>
      <c r="AHW41" s="124"/>
      <c r="AHX41" s="124"/>
      <c r="AHY41" s="124"/>
      <c r="AHZ41" s="124"/>
      <c r="AIA41" s="124"/>
      <c r="AIB41" s="124"/>
      <c r="AIC41" s="124"/>
      <c r="AID41" s="124"/>
      <c r="AIE41" s="124"/>
      <c r="AIF41" s="124"/>
      <c r="AIG41" s="124"/>
      <c r="AIH41" s="124"/>
      <c r="AII41" s="124"/>
      <c r="AIJ41" s="124"/>
      <c r="AIK41" s="124"/>
      <c r="AIL41" s="124"/>
      <c r="AIM41" s="124"/>
      <c r="AIN41" s="124"/>
      <c r="AIO41" s="124"/>
      <c r="AIP41" s="124"/>
      <c r="AIQ41" s="124"/>
      <c r="AIR41" s="124"/>
      <c r="AIS41" s="124"/>
    </row>
    <row r="42" spans="1:929" ht="15" customHeight="1" x14ac:dyDescent="0.4">
      <c r="A42" s="37"/>
      <c r="B42" s="272"/>
      <c r="C42" s="93"/>
      <c r="D42" s="103"/>
      <c r="E42" s="153"/>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c r="AAX42" s="124"/>
      <c r="AAY42" s="124"/>
      <c r="AAZ42" s="124"/>
      <c r="ABA42" s="124"/>
      <c r="ABB42" s="124"/>
      <c r="ABC42" s="124"/>
      <c r="ABD42" s="124"/>
      <c r="ABE42" s="124"/>
      <c r="ABF42" s="124"/>
      <c r="ABG42" s="124"/>
      <c r="ABH42" s="124"/>
      <c r="ABI42" s="124"/>
      <c r="ABJ42" s="124"/>
      <c r="ABK42" s="124"/>
      <c r="ABL42" s="124"/>
      <c r="ABM42" s="124"/>
      <c r="ABN42" s="124"/>
      <c r="ABO42" s="124"/>
      <c r="ABP42" s="124"/>
      <c r="ABQ42" s="124"/>
      <c r="ABR42" s="124"/>
      <c r="ABS42" s="124"/>
      <c r="ABT42" s="124"/>
      <c r="ABU42" s="124"/>
      <c r="ABV42" s="124"/>
      <c r="ABW42" s="124"/>
      <c r="ABX42" s="124"/>
      <c r="ABY42" s="124"/>
      <c r="ABZ42" s="124"/>
      <c r="ACA42" s="124"/>
      <c r="ACB42" s="124"/>
      <c r="ACC42" s="124"/>
      <c r="ACD42" s="124"/>
      <c r="ACE42" s="124"/>
      <c r="ACF42" s="124"/>
      <c r="ACG42" s="124"/>
      <c r="ACH42" s="124"/>
      <c r="ACI42" s="124"/>
      <c r="ACJ42" s="124"/>
      <c r="ACK42" s="124"/>
      <c r="ACL42" s="124"/>
      <c r="ACM42" s="124"/>
      <c r="ACN42" s="124"/>
      <c r="ACO42" s="124"/>
      <c r="ACP42" s="124"/>
      <c r="ACQ42" s="124"/>
      <c r="ACR42" s="124"/>
      <c r="ACS42" s="124"/>
      <c r="ACT42" s="124"/>
      <c r="ACU42" s="124"/>
      <c r="ACV42" s="124"/>
      <c r="ACW42" s="124"/>
      <c r="ACX42" s="124"/>
      <c r="ACY42" s="124"/>
      <c r="ACZ42" s="124"/>
      <c r="ADA42" s="124"/>
      <c r="ADB42" s="124"/>
      <c r="ADC42" s="124"/>
      <c r="ADD42" s="124"/>
      <c r="ADE42" s="124"/>
      <c r="ADF42" s="124"/>
      <c r="ADG42" s="124"/>
      <c r="ADH42" s="124"/>
      <c r="ADI42" s="124"/>
      <c r="ADJ42" s="124"/>
      <c r="ADK42" s="124"/>
      <c r="ADL42" s="124"/>
      <c r="ADM42" s="124"/>
      <c r="ADN42" s="124"/>
      <c r="ADO42" s="124"/>
      <c r="ADP42" s="124"/>
      <c r="ADQ42" s="124"/>
      <c r="ADR42" s="124"/>
      <c r="ADS42" s="124"/>
      <c r="ADT42" s="124"/>
      <c r="ADU42" s="124"/>
      <c r="ADV42" s="124"/>
      <c r="ADW42" s="124"/>
      <c r="ADX42" s="124"/>
      <c r="ADY42" s="124"/>
      <c r="ADZ42" s="124"/>
      <c r="AEA42" s="124"/>
      <c r="AEB42" s="124"/>
      <c r="AEC42" s="124"/>
      <c r="AED42" s="124"/>
      <c r="AEE42" s="124"/>
      <c r="AEF42" s="124"/>
      <c r="AEG42" s="124"/>
      <c r="AEH42" s="124"/>
      <c r="AEI42" s="124"/>
      <c r="AEJ42" s="124"/>
      <c r="AEK42" s="124"/>
      <c r="AEL42" s="124"/>
      <c r="AEM42" s="124"/>
      <c r="AEN42" s="124"/>
      <c r="AEO42" s="124"/>
      <c r="AEP42" s="124"/>
      <c r="AEQ42" s="124"/>
      <c r="AER42" s="124"/>
      <c r="AES42" s="124"/>
      <c r="AET42" s="124"/>
      <c r="AEU42" s="124"/>
      <c r="AEV42" s="124"/>
      <c r="AEW42" s="124"/>
      <c r="AEX42" s="124"/>
      <c r="AEY42" s="124"/>
      <c r="AEZ42" s="124"/>
      <c r="AFA42" s="124"/>
      <c r="AFB42" s="124"/>
      <c r="AFC42" s="124"/>
      <c r="AFD42" s="124"/>
      <c r="AFE42" s="124"/>
      <c r="AFF42" s="124"/>
      <c r="AFG42" s="124"/>
      <c r="AFH42" s="124"/>
      <c r="AFI42" s="124"/>
      <c r="AFJ42" s="124"/>
      <c r="AFK42" s="124"/>
      <c r="AFL42" s="124"/>
      <c r="AFM42" s="124"/>
      <c r="AFN42" s="124"/>
      <c r="AFO42" s="124"/>
      <c r="AFP42" s="124"/>
      <c r="AFQ42" s="124"/>
      <c r="AFR42" s="124"/>
      <c r="AFS42" s="124"/>
      <c r="AFT42" s="124"/>
      <c r="AFU42" s="124"/>
      <c r="AFV42" s="124"/>
      <c r="AFW42" s="124"/>
      <c r="AFX42" s="124"/>
      <c r="AFY42" s="124"/>
      <c r="AFZ42" s="124"/>
      <c r="AGA42" s="124"/>
      <c r="AGB42" s="124"/>
      <c r="AGC42" s="124"/>
      <c r="AGD42" s="124"/>
      <c r="AGE42" s="124"/>
      <c r="AGF42" s="124"/>
      <c r="AGG42" s="124"/>
      <c r="AGH42" s="124"/>
      <c r="AGI42" s="124"/>
      <c r="AGJ42" s="124"/>
      <c r="AGK42" s="124"/>
      <c r="AGL42" s="124"/>
      <c r="AGM42" s="124"/>
      <c r="AGN42" s="124"/>
      <c r="AGO42" s="124"/>
      <c r="AGP42" s="124"/>
      <c r="AGQ42" s="124"/>
      <c r="AGR42" s="124"/>
      <c r="AGS42" s="124"/>
      <c r="AGT42" s="124"/>
      <c r="AGU42" s="124"/>
      <c r="AGV42" s="124"/>
      <c r="AGW42" s="124"/>
      <c r="AGX42" s="124"/>
      <c r="AGY42" s="124"/>
      <c r="AGZ42" s="124"/>
      <c r="AHA42" s="124"/>
      <c r="AHB42" s="124"/>
      <c r="AHC42" s="124"/>
      <c r="AHD42" s="124"/>
      <c r="AHE42" s="124"/>
      <c r="AHF42" s="124"/>
      <c r="AHG42" s="124"/>
      <c r="AHH42" s="124"/>
      <c r="AHI42" s="124"/>
      <c r="AHJ42" s="124"/>
      <c r="AHK42" s="124"/>
      <c r="AHL42" s="124"/>
      <c r="AHM42" s="124"/>
      <c r="AHN42" s="124"/>
      <c r="AHO42" s="124"/>
      <c r="AHP42" s="124"/>
      <c r="AHQ42" s="124"/>
      <c r="AHR42" s="124"/>
      <c r="AHS42" s="124"/>
      <c r="AHT42" s="124"/>
      <c r="AHU42" s="124"/>
      <c r="AHV42" s="124"/>
      <c r="AHW42" s="124"/>
      <c r="AHX42" s="124"/>
      <c r="AHY42" s="124"/>
      <c r="AHZ42" s="124"/>
      <c r="AIA42" s="124"/>
      <c r="AIB42" s="124"/>
      <c r="AIC42" s="124"/>
      <c r="AID42" s="124"/>
      <c r="AIE42" s="124"/>
      <c r="AIF42" s="124"/>
      <c r="AIG42" s="124"/>
      <c r="AIH42" s="124"/>
      <c r="AII42" s="124"/>
      <c r="AIJ42" s="124"/>
      <c r="AIK42" s="124"/>
      <c r="AIL42" s="124"/>
      <c r="AIM42" s="124"/>
      <c r="AIN42" s="124"/>
      <c r="AIO42" s="124"/>
      <c r="AIP42" s="124"/>
      <c r="AIQ42" s="124"/>
      <c r="AIR42" s="124"/>
      <c r="AIS42" s="124"/>
    </row>
    <row r="43" spans="1:929" ht="41.45" customHeight="1" x14ac:dyDescent="0.2">
      <c r="A43" s="37"/>
      <c r="B43" s="272"/>
      <c r="C43" s="104" t="s">
        <v>325</v>
      </c>
      <c r="D43" s="129" t="s">
        <v>289</v>
      </c>
      <c r="E43" s="153"/>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c r="EQ43" s="124"/>
      <c r="ER43" s="124"/>
      <c r="ES43" s="124"/>
      <c r="ET43" s="124"/>
      <c r="EU43" s="124"/>
      <c r="EV43" s="124"/>
      <c r="EW43" s="124"/>
      <c r="EX43" s="124"/>
      <c r="EY43" s="124"/>
      <c r="EZ43" s="124"/>
      <c r="FA43" s="124"/>
      <c r="FB43" s="124"/>
      <c r="FC43" s="124"/>
      <c r="FD43" s="124"/>
      <c r="FE43" s="124"/>
      <c r="FF43" s="124"/>
      <c r="FG43" s="124"/>
      <c r="FH43" s="124"/>
      <c r="FI43" s="124"/>
      <c r="FJ43" s="124"/>
      <c r="FK43" s="124"/>
      <c r="FL43" s="124"/>
      <c r="FM43" s="124"/>
      <c r="FN43" s="124"/>
      <c r="FO43" s="124"/>
      <c r="FP43" s="124"/>
      <c r="FQ43" s="124"/>
      <c r="FR43" s="124"/>
      <c r="FS43" s="124"/>
      <c r="FT43" s="124"/>
      <c r="FU43" s="124"/>
      <c r="FV43" s="124"/>
      <c r="FW43" s="124"/>
      <c r="FX43" s="124"/>
      <c r="FY43" s="124"/>
      <c r="FZ43" s="124"/>
      <c r="GA43" s="124"/>
      <c r="GB43" s="124"/>
      <c r="GC43" s="124"/>
      <c r="GD43" s="124"/>
      <c r="GE43" s="124"/>
      <c r="GF43" s="124"/>
      <c r="GG43" s="124"/>
      <c r="GH43" s="124"/>
      <c r="GI43" s="124"/>
      <c r="GJ43" s="124"/>
      <c r="GK43" s="124"/>
      <c r="GL43" s="124"/>
      <c r="GM43" s="124"/>
      <c r="GN43" s="124"/>
      <c r="GO43" s="124"/>
      <c r="GP43" s="124"/>
      <c r="GQ43" s="124"/>
      <c r="GR43" s="124"/>
      <c r="GS43" s="124"/>
      <c r="GT43" s="124"/>
      <c r="GU43" s="124"/>
      <c r="GV43" s="124"/>
      <c r="GW43" s="124"/>
      <c r="GX43" s="124"/>
      <c r="GY43" s="124"/>
      <c r="GZ43" s="124"/>
      <c r="HA43" s="124"/>
      <c r="HB43" s="124"/>
      <c r="HC43" s="124"/>
      <c r="HD43" s="124"/>
      <c r="HE43" s="124"/>
      <c r="HF43" s="124"/>
      <c r="HG43" s="124"/>
      <c r="HH43" s="124"/>
      <c r="HI43" s="124"/>
      <c r="HJ43" s="124"/>
      <c r="HK43" s="124"/>
      <c r="HL43" s="124"/>
      <c r="HM43" s="124"/>
      <c r="HN43" s="124"/>
      <c r="HO43" s="124"/>
      <c r="HP43" s="124"/>
      <c r="HQ43" s="124"/>
      <c r="HR43" s="124"/>
      <c r="HS43" s="124"/>
      <c r="HT43" s="124"/>
      <c r="HU43" s="124"/>
      <c r="HV43" s="124"/>
      <c r="HW43" s="124"/>
      <c r="HX43" s="124"/>
      <c r="HY43" s="124"/>
      <c r="HZ43" s="124"/>
      <c r="IA43" s="124"/>
      <c r="IB43" s="124"/>
      <c r="IC43" s="124"/>
      <c r="ID43" s="124"/>
      <c r="IE43" s="124"/>
      <c r="IF43" s="124"/>
      <c r="IG43" s="124"/>
      <c r="IH43" s="124"/>
      <c r="II43" s="124"/>
      <c r="IJ43" s="124"/>
      <c r="IK43" s="124"/>
      <c r="IL43" s="124"/>
      <c r="IM43" s="124"/>
      <c r="IN43" s="124"/>
      <c r="IO43" s="124"/>
      <c r="IP43" s="124"/>
      <c r="IQ43" s="124"/>
      <c r="IR43" s="124"/>
      <c r="IS43" s="124"/>
      <c r="IT43" s="124"/>
      <c r="IU43" s="124"/>
      <c r="IV43" s="124"/>
      <c r="IW43" s="124"/>
      <c r="IX43" s="124"/>
      <c r="IY43" s="124"/>
      <c r="IZ43" s="124"/>
      <c r="JA43" s="124"/>
      <c r="JB43" s="124"/>
      <c r="JC43" s="124"/>
      <c r="JD43" s="124"/>
      <c r="JE43" s="124"/>
      <c r="JF43" s="124"/>
      <c r="JG43" s="124"/>
      <c r="JH43" s="124"/>
      <c r="JI43" s="124"/>
      <c r="JJ43" s="124"/>
      <c r="JK43" s="124"/>
      <c r="JL43" s="124"/>
      <c r="JM43" s="124"/>
      <c r="JN43" s="124"/>
      <c r="JO43" s="124"/>
      <c r="JP43" s="124"/>
      <c r="JQ43" s="124"/>
      <c r="JR43" s="124"/>
      <c r="JS43" s="124"/>
      <c r="JT43" s="124"/>
      <c r="JU43" s="124"/>
      <c r="JV43" s="124"/>
      <c r="JW43" s="124"/>
      <c r="JX43" s="124"/>
      <c r="JY43" s="124"/>
      <c r="JZ43" s="124"/>
      <c r="KA43" s="124"/>
      <c r="KB43" s="124"/>
      <c r="KC43" s="124"/>
      <c r="KD43" s="124"/>
      <c r="KE43" s="124"/>
      <c r="KF43" s="124"/>
      <c r="KG43" s="124"/>
      <c r="KH43" s="124"/>
      <c r="KI43" s="124"/>
      <c r="KJ43" s="124"/>
      <c r="KK43" s="124"/>
      <c r="KL43" s="124"/>
      <c r="KM43" s="124"/>
      <c r="KN43" s="124"/>
      <c r="KO43" s="124"/>
      <c r="KP43" s="124"/>
      <c r="KQ43" s="124"/>
      <c r="KR43" s="124"/>
      <c r="KS43" s="124"/>
      <c r="KT43" s="124"/>
      <c r="KU43" s="124"/>
      <c r="KV43" s="124"/>
      <c r="KW43" s="124"/>
      <c r="KX43" s="124"/>
      <c r="KY43" s="124"/>
      <c r="KZ43" s="124"/>
      <c r="LA43" s="124"/>
      <c r="LB43" s="124"/>
      <c r="LC43" s="124"/>
      <c r="LD43" s="124"/>
      <c r="LE43" s="124"/>
      <c r="LF43" s="124"/>
      <c r="LG43" s="124"/>
      <c r="LH43" s="124"/>
      <c r="LI43" s="124"/>
      <c r="LJ43" s="124"/>
      <c r="LK43" s="124"/>
      <c r="LL43" s="124"/>
      <c r="LM43" s="124"/>
      <c r="LN43" s="124"/>
      <c r="LO43" s="124"/>
      <c r="LP43" s="124"/>
      <c r="LQ43" s="124"/>
      <c r="LR43" s="124"/>
      <c r="LS43" s="124"/>
      <c r="LT43" s="124"/>
      <c r="LU43" s="124"/>
      <c r="LV43" s="124"/>
      <c r="LW43" s="124"/>
      <c r="LX43" s="124"/>
      <c r="LY43" s="124"/>
      <c r="LZ43" s="124"/>
      <c r="MA43" s="124"/>
      <c r="MB43" s="124"/>
      <c r="MC43" s="124"/>
      <c r="MD43" s="124"/>
      <c r="ME43" s="124"/>
      <c r="MF43" s="124"/>
      <c r="MG43" s="124"/>
      <c r="MH43" s="124"/>
      <c r="MI43" s="124"/>
      <c r="MJ43" s="124"/>
      <c r="MK43" s="124"/>
      <c r="ML43" s="124"/>
      <c r="MM43" s="124"/>
      <c r="MN43" s="124"/>
      <c r="MO43" s="124"/>
      <c r="MP43" s="124"/>
      <c r="MQ43" s="124"/>
      <c r="MR43" s="124"/>
      <c r="MS43" s="124"/>
      <c r="MT43" s="124"/>
      <c r="MU43" s="124"/>
      <c r="MV43" s="124"/>
      <c r="MW43" s="124"/>
      <c r="MX43" s="124"/>
      <c r="MY43" s="124"/>
      <c r="MZ43" s="124"/>
      <c r="NA43" s="124"/>
      <c r="NB43" s="124"/>
      <c r="NC43" s="124"/>
      <c r="ND43" s="124"/>
      <c r="NE43" s="124"/>
      <c r="NF43" s="124"/>
      <c r="NG43" s="124"/>
      <c r="NH43" s="124"/>
      <c r="NI43" s="124"/>
      <c r="NJ43" s="124"/>
      <c r="NK43" s="124"/>
      <c r="NL43" s="124"/>
      <c r="NM43" s="124"/>
      <c r="NN43" s="124"/>
      <c r="NO43" s="124"/>
      <c r="NP43" s="124"/>
      <c r="NQ43" s="124"/>
      <c r="NR43" s="124"/>
      <c r="NS43" s="124"/>
      <c r="NT43" s="124"/>
      <c r="NU43" s="124"/>
      <c r="NV43" s="124"/>
      <c r="NW43" s="124"/>
      <c r="NX43" s="124"/>
      <c r="NY43" s="124"/>
      <c r="NZ43" s="124"/>
      <c r="OA43" s="124"/>
      <c r="OB43" s="124"/>
      <c r="OC43" s="124"/>
      <c r="OD43" s="124"/>
      <c r="OE43" s="124"/>
      <c r="OF43" s="124"/>
      <c r="OG43" s="124"/>
      <c r="OH43" s="124"/>
      <c r="OI43" s="124"/>
      <c r="OJ43" s="124"/>
      <c r="OK43" s="124"/>
      <c r="OL43" s="124"/>
      <c r="OM43" s="124"/>
      <c r="ON43" s="124"/>
      <c r="OO43" s="124"/>
      <c r="OP43" s="124"/>
      <c r="OQ43" s="124"/>
      <c r="OR43" s="124"/>
      <c r="OS43" s="124"/>
      <c r="OT43" s="124"/>
      <c r="OU43" s="124"/>
      <c r="OV43" s="124"/>
      <c r="OW43" s="124"/>
      <c r="OX43" s="124"/>
      <c r="OY43" s="124"/>
      <c r="OZ43" s="124"/>
      <c r="PA43" s="124"/>
      <c r="PB43" s="124"/>
      <c r="PC43" s="124"/>
      <c r="PD43" s="124"/>
      <c r="PE43" s="124"/>
      <c r="PF43" s="124"/>
      <c r="PG43" s="124"/>
      <c r="PH43" s="124"/>
      <c r="PI43" s="124"/>
      <c r="PJ43" s="124"/>
      <c r="PK43" s="124"/>
      <c r="PL43" s="124"/>
      <c r="PM43" s="124"/>
      <c r="PN43" s="124"/>
      <c r="PO43" s="124"/>
      <c r="PP43" s="124"/>
      <c r="PQ43" s="124"/>
      <c r="PR43" s="124"/>
      <c r="PS43" s="124"/>
      <c r="PT43" s="124"/>
      <c r="PU43" s="124"/>
      <c r="PV43" s="124"/>
      <c r="PW43" s="124"/>
      <c r="PX43" s="124"/>
      <c r="PY43" s="124"/>
      <c r="PZ43" s="124"/>
      <c r="QA43" s="124"/>
      <c r="QB43" s="124"/>
      <c r="QC43" s="124"/>
      <c r="QD43" s="124"/>
      <c r="QE43" s="124"/>
      <c r="QF43" s="124"/>
      <c r="QG43" s="124"/>
      <c r="QH43" s="124"/>
      <c r="QI43" s="124"/>
      <c r="QJ43" s="124"/>
      <c r="QK43" s="124"/>
      <c r="QL43" s="124"/>
      <c r="QM43" s="124"/>
      <c r="QN43" s="124"/>
      <c r="QO43" s="124"/>
      <c r="QP43" s="124"/>
      <c r="QQ43" s="124"/>
      <c r="QR43" s="124"/>
      <c r="QS43" s="124"/>
      <c r="QT43" s="124"/>
      <c r="QU43" s="124"/>
      <c r="QV43" s="124"/>
      <c r="QW43" s="124"/>
      <c r="QX43" s="124"/>
      <c r="QY43" s="124"/>
      <c r="QZ43" s="124"/>
      <c r="RA43" s="124"/>
      <c r="RB43" s="124"/>
      <c r="RC43" s="124"/>
      <c r="RD43" s="124"/>
      <c r="RE43" s="124"/>
      <c r="RF43" s="124"/>
      <c r="RG43" s="124"/>
      <c r="RH43" s="124"/>
      <c r="RI43" s="124"/>
      <c r="RJ43" s="124"/>
      <c r="RK43" s="124"/>
      <c r="RL43" s="124"/>
      <c r="RM43" s="124"/>
      <c r="RN43" s="124"/>
      <c r="RO43" s="124"/>
      <c r="RP43" s="124"/>
      <c r="RQ43" s="124"/>
      <c r="RR43" s="124"/>
      <c r="RS43" s="124"/>
      <c r="RT43" s="124"/>
      <c r="RU43" s="124"/>
      <c r="RV43" s="124"/>
      <c r="RW43" s="124"/>
      <c r="RX43" s="124"/>
      <c r="RY43" s="124"/>
      <c r="RZ43" s="124"/>
      <c r="SA43" s="124"/>
      <c r="SB43" s="124"/>
      <c r="SC43" s="124"/>
      <c r="SD43" s="124"/>
      <c r="SE43" s="124"/>
      <c r="SF43" s="124"/>
      <c r="SG43" s="124"/>
      <c r="SH43" s="124"/>
      <c r="SI43" s="124"/>
      <c r="SJ43" s="124"/>
      <c r="SK43" s="124"/>
      <c r="SL43" s="124"/>
      <c r="SM43" s="124"/>
      <c r="SN43" s="124"/>
      <c r="SO43" s="124"/>
      <c r="SP43" s="124"/>
      <c r="SQ43" s="124"/>
      <c r="SR43" s="124"/>
      <c r="SS43" s="124"/>
      <c r="ST43" s="124"/>
      <c r="SU43" s="124"/>
      <c r="SV43" s="124"/>
      <c r="SW43" s="124"/>
      <c r="SX43" s="124"/>
      <c r="SY43" s="124"/>
      <c r="SZ43" s="124"/>
      <c r="TA43" s="124"/>
      <c r="TB43" s="124"/>
      <c r="TC43" s="124"/>
      <c r="TD43" s="124"/>
      <c r="TE43" s="124"/>
      <c r="TF43" s="124"/>
      <c r="TG43" s="124"/>
      <c r="TH43" s="124"/>
      <c r="TI43" s="124"/>
      <c r="TJ43" s="124"/>
      <c r="TK43" s="124"/>
      <c r="TL43" s="124"/>
      <c r="TM43" s="124"/>
      <c r="TN43" s="124"/>
      <c r="TO43" s="124"/>
      <c r="TP43" s="124"/>
      <c r="TQ43" s="124"/>
      <c r="TR43" s="124"/>
      <c r="TS43" s="124"/>
      <c r="TT43" s="124"/>
      <c r="TU43" s="124"/>
      <c r="TV43" s="124"/>
      <c r="TW43" s="124"/>
      <c r="TX43" s="124"/>
      <c r="TY43" s="124"/>
      <c r="TZ43" s="124"/>
      <c r="UA43" s="124"/>
      <c r="UB43" s="124"/>
      <c r="UC43" s="124"/>
      <c r="UD43" s="124"/>
      <c r="UE43" s="124"/>
      <c r="UF43" s="124"/>
      <c r="UG43" s="124"/>
      <c r="UH43" s="124"/>
      <c r="UI43" s="124"/>
      <c r="UJ43" s="124"/>
      <c r="UK43" s="124"/>
      <c r="UL43" s="124"/>
      <c r="UM43" s="124"/>
      <c r="UN43" s="124"/>
      <c r="UO43" s="124"/>
      <c r="UP43" s="124"/>
      <c r="UQ43" s="124"/>
      <c r="UR43" s="124"/>
      <c r="US43" s="124"/>
      <c r="UT43" s="124"/>
      <c r="UU43" s="124"/>
      <c r="UV43" s="124"/>
      <c r="UW43" s="124"/>
      <c r="UX43" s="124"/>
      <c r="UY43" s="124"/>
      <c r="UZ43" s="124"/>
      <c r="VA43" s="124"/>
      <c r="VB43" s="124"/>
      <c r="VC43" s="124"/>
      <c r="VD43" s="124"/>
      <c r="VE43" s="124"/>
      <c r="VF43" s="124"/>
      <c r="VG43" s="124"/>
      <c r="VH43" s="124"/>
      <c r="VI43" s="124"/>
      <c r="VJ43" s="124"/>
      <c r="VK43" s="124"/>
      <c r="VL43" s="124"/>
      <c r="VM43" s="124"/>
      <c r="VN43" s="124"/>
      <c r="VO43" s="124"/>
      <c r="VP43" s="124"/>
      <c r="VQ43" s="124"/>
      <c r="VR43" s="124"/>
      <c r="VS43" s="124"/>
      <c r="VT43" s="124"/>
      <c r="VU43" s="124"/>
      <c r="VV43" s="124"/>
      <c r="VW43" s="124"/>
      <c r="VX43" s="124"/>
      <c r="VY43" s="124"/>
      <c r="VZ43" s="124"/>
      <c r="WA43" s="124"/>
      <c r="WB43" s="124"/>
      <c r="WC43" s="124"/>
      <c r="WD43" s="124"/>
      <c r="WE43" s="124"/>
      <c r="WF43" s="124"/>
      <c r="WG43" s="124"/>
      <c r="WH43" s="124"/>
      <c r="WI43" s="124"/>
      <c r="WJ43" s="124"/>
      <c r="WK43" s="124"/>
      <c r="WL43" s="124"/>
      <c r="WM43" s="124"/>
      <c r="WN43" s="124"/>
      <c r="WO43" s="124"/>
      <c r="WP43" s="124"/>
      <c r="WQ43" s="124"/>
      <c r="WR43" s="124"/>
      <c r="WS43" s="124"/>
      <c r="WT43" s="124"/>
      <c r="WU43" s="124"/>
      <c r="WV43" s="124"/>
      <c r="WW43" s="124"/>
      <c r="WX43" s="124"/>
      <c r="WY43" s="124"/>
      <c r="WZ43" s="124"/>
      <c r="XA43" s="124"/>
      <c r="XB43" s="124"/>
      <c r="XC43" s="124"/>
      <c r="XD43" s="124"/>
      <c r="XE43" s="124"/>
      <c r="XF43" s="124"/>
      <c r="XG43" s="124"/>
      <c r="XH43" s="124"/>
      <c r="XI43" s="124"/>
      <c r="XJ43" s="124"/>
      <c r="XK43" s="124"/>
      <c r="XL43" s="124"/>
      <c r="XM43" s="124"/>
      <c r="XN43" s="124"/>
      <c r="XO43" s="124"/>
      <c r="XP43" s="124"/>
      <c r="XQ43" s="124"/>
      <c r="XR43" s="124"/>
      <c r="XS43" s="124"/>
      <c r="XT43" s="124"/>
      <c r="XU43" s="124"/>
      <c r="XV43" s="124"/>
      <c r="XW43" s="124"/>
      <c r="XX43" s="124"/>
      <c r="XY43" s="124"/>
      <c r="XZ43" s="124"/>
      <c r="YA43" s="124"/>
      <c r="YB43" s="124"/>
      <c r="YC43" s="124"/>
      <c r="YD43" s="124"/>
      <c r="YE43" s="124"/>
      <c r="YF43" s="124"/>
      <c r="YG43" s="124"/>
      <c r="YH43" s="124"/>
      <c r="YI43" s="124"/>
      <c r="YJ43" s="124"/>
      <c r="YK43" s="124"/>
      <c r="YL43" s="124"/>
      <c r="YM43" s="124"/>
      <c r="YN43" s="124"/>
      <c r="YO43" s="124"/>
      <c r="YP43" s="124"/>
      <c r="YQ43" s="124"/>
      <c r="YR43" s="124"/>
      <c r="YS43" s="124"/>
      <c r="YT43" s="124"/>
      <c r="YU43" s="124"/>
      <c r="YV43" s="124"/>
      <c r="YW43" s="124"/>
      <c r="YX43" s="124"/>
      <c r="YY43" s="124"/>
      <c r="YZ43" s="124"/>
      <c r="ZA43" s="124"/>
      <c r="ZB43" s="124"/>
      <c r="ZC43" s="124"/>
      <c r="ZD43" s="124"/>
      <c r="ZE43" s="124"/>
      <c r="ZF43" s="124"/>
      <c r="ZG43" s="124"/>
      <c r="ZH43" s="124"/>
      <c r="ZI43" s="124"/>
      <c r="ZJ43" s="124"/>
      <c r="ZK43" s="124"/>
      <c r="ZL43" s="124"/>
      <c r="ZM43" s="124"/>
      <c r="ZN43" s="124"/>
      <c r="ZO43" s="124"/>
      <c r="ZP43" s="124"/>
      <c r="ZQ43" s="124"/>
      <c r="ZR43" s="124"/>
      <c r="ZS43" s="124"/>
      <c r="ZT43" s="124"/>
      <c r="ZU43" s="124"/>
      <c r="ZV43" s="124"/>
      <c r="ZW43" s="124"/>
      <c r="ZX43" s="124"/>
      <c r="ZY43" s="124"/>
      <c r="ZZ43" s="124"/>
      <c r="AAA43" s="124"/>
      <c r="AAB43" s="124"/>
      <c r="AAC43" s="124"/>
      <c r="AAD43" s="124"/>
      <c r="AAE43" s="124"/>
      <c r="AAF43" s="124"/>
      <c r="AAG43" s="124"/>
      <c r="AAH43" s="124"/>
      <c r="AAI43" s="124"/>
      <c r="AAJ43" s="124"/>
      <c r="AAK43" s="124"/>
      <c r="AAL43" s="124"/>
      <c r="AAM43" s="124"/>
      <c r="AAN43" s="124"/>
      <c r="AAO43" s="124"/>
      <c r="AAP43" s="124"/>
      <c r="AAQ43" s="124"/>
      <c r="AAR43" s="124"/>
      <c r="AAS43" s="124"/>
      <c r="AAT43" s="124"/>
      <c r="AAU43" s="124"/>
      <c r="AAV43" s="124"/>
      <c r="AAW43" s="124"/>
      <c r="AAX43" s="124"/>
      <c r="AAY43" s="124"/>
      <c r="AAZ43" s="124"/>
      <c r="ABA43" s="124"/>
      <c r="ABB43" s="124"/>
      <c r="ABC43" s="124"/>
      <c r="ABD43" s="124"/>
      <c r="ABE43" s="124"/>
      <c r="ABF43" s="124"/>
      <c r="ABG43" s="124"/>
      <c r="ABH43" s="124"/>
      <c r="ABI43" s="124"/>
      <c r="ABJ43" s="124"/>
      <c r="ABK43" s="124"/>
      <c r="ABL43" s="124"/>
      <c r="ABM43" s="124"/>
      <c r="ABN43" s="124"/>
      <c r="ABO43" s="124"/>
      <c r="ABP43" s="124"/>
      <c r="ABQ43" s="124"/>
      <c r="ABR43" s="124"/>
      <c r="ABS43" s="124"/>
      <c r="ABT43" s="124"/>
      <c r="ABU43" s="124"/>
      <c r="ABV43" s="124"/>
      <c r="ABW43" s="124"/>
      <c r="ABX43" s="124"/>
      <c r="ABY43" s="124"/>
      <c r="ABZ43" s="124"/>
      <c r="ACA43" s="124"/>
      <c r="ACB43" s="124"/>
      <c r="ACC43" s="124"/>
      <c r="ACD43" s="124"/>
      <c r="ACE43" s="124"/>
      <c r="ACF43" s="124"/>
      <c r="ACG43" s="124"/>
      <c r="ACH43" s="124"/>
      <c r="ACI43" s="124"/>
      <c r="ACJ43" s="124"/>
      <c r="ACK43" s="124"/>
      <c r="ACL43" s="124"/>
      <c r="ACM43" s="124"/>
      <c r="ACN43" s="124"/>
      <c r="ACO43" s="124"/>
      <c r="ACP43" s="124"/>
      <c r="ACQ43" s="124"/>
      <c r="ACR43" s="124"/>
      <c r="ACS43" s="124"/>
      <c r="ACT43" s="124"/>
      <c r="ACU43" s="124"/>
      <c r="ACV43" s="124"/>
      <c r="ACW43" s="124"/>
      <c r="ACX43" s="124"/>
      <c r="ACY43" s="124"/>
      <c r="ACZ43" s="124"/>
      <c r="ADA43" s="124"/>
      <c r="ADB43" s="124"/>
      <c r="ADC43" s="124"/>
      <c r="ADD43" s="124"/>
      <c r="ADE43" s="124"/>
      <c r="ADF43" s="124"/>
      <c r="ADG43" s="124"/>
      <c r="ADH43" s="124"/>
      <c r="ADI43" s="124"/>
      <c r="ADJ43" s="124"/>
      <c r="ADK43" s="124"/>
      <c r="ADL43" s="124"/>
      <c r="ADM43" s="124"/>
      <c r="ADN43" s="124"/>
      <c r="ADO43" s="124"/>
      <c r="ADP43" s="124"/>
      <c r="ADQ43" s="124"/>
      <c r="ADR43" s="124"/>
      <c r="ADS43" s="124"/>
      <c r="ADT43" s="124"/>
      <c r="ADU43" s="124"/>
      <c r="ADV43" s="124"/>
      <c r="ADW43" s="124"/>
      <c r="ADX43" s="124"/>
      <c r="ADY43" s="124"/>
      <c r="ADZ43" s="124"/>
      <c r="AEA43" s="124"/>
      <c r="AEB43" s="124"/>
      <c r="AEC43" s="124"/>
      <c r="AED43" s="124"/>
      <c r="AEE43" s="124"/>
      <c r="AEF43" s="124"/>
      <c r="AEG43" s="124"/>
      <c r="AEH43" s="124"/>
      <c r="AEI43" s="124"/>
      <c r="AEJ43" s="124"/>
      <c r="AEK43" s="124"/>
      <c r="AEL43" s="124"/>
      <c r="AEM43" s="124"/>
      <c r="AEN43" s="124"/>
      <c r="AEO43" s="124"/>
      <c r="AEP43" s="124"/>
      <c r="AEQ43" s="124"/>
      <c r="AER43" s="124"/>
      <c r="AES43" s="124"/>
      <c r="AET43" s="124"/>
      <c r="AEU43" s="124"/>
      <c r="AEV43" s="124"/>
      <c r="AEW43" s="124"/>
      <c r="AEX43" s="124"/>
      <c r="AEY43" s="124"/>
      <c r="AEZ43" s="124"/>
      <c r="AFA43" s="124"/>
      <c r="AFB43" s="124"/>
      <c r="AFC43" s="124"/>
      <c r="AFD43" s="124"/>
      <c r="AFE43" s="124"/>
      <c r="AFF43" s="124"/>
      <c r="AFG43" s="124"/>
      <c r="AFH43" s="124"/>
      <c r="AFI43" s="124"/>
      <c r="AFJ43" s="124"/>
      <c r="AFK43" s="124"/>
      <c r="AFL43" s="124"/>
      <c r="AFM43" s="124"/>
      <c r="AFN43" s="124"/>
      <c r="AFO43" s="124"/>
      <c r="AFP43" s="124"/>
      <c r="AFQ43" s="124"/>
      <c r="AFR43" s="124"/>
      <c r="AFS43" s="124"/>
      <c r="AFT43" s="124"/>
      <c r="AFU43" s="124"/>
      <c r="AFV43" s="124"/>
      <c r="AFW43" s="124"/>
      <c r="AFX43" s="124"/>
      <c r="AFY43" s="124"/>
      <c r="AFZ43" s="124"/>
      <c r="AGA43" s="124"/>
      <c r="AGB43" s="124"/>
      <c r="AGC43" s="124"/>
      <c r="AGD43" s="124"/>
      <c r="AGE43" s="124"/>
      <c r="AGF43" s="124"/>
      <c r="AGG43" s="124"/>
      <c r="AGH43" s="124"/>
      <c r="AGI43" s="124"/>
      <c r="AGJ43" s="124"/>
      <c r="AGK43" s="124"/>
      <c r="AGL43" s="124"/>
      <c r="AGM43" s="124"/>
      <c r="AGN43" s="124"/>
      <c r="AGO43" s="124"/>
      <c r="AGP43" s="124"/>
      <c r="AGQ43" s="124"/>
      <c r="AGR43" s="124"/>
      <c r="AGS43" s="124"/>
      <c r="AGT43" s="124"/>
      <c r="AGU43" s="124"/>
      <c r="AGV43" s="124"/>
      <c r="AGW43" s="124"/>
      <c r="AGX43" s="124"/>
      <c r="AGY43" s="124"/>
      <c r="AGZ43" s="124"/>
      <c r="AHA43" s="124"/>
      <c r="AHB43" s="124"/>
      <c r="AHC43" s="124"/>
      <c r="AHD43" s="124"/>
      <c r="AHE43" s="124"/>
      <c r="AHF43" s="124"/>
      <c r="AHG43" s="124"/>
      <c r="AHH43" s="124"/>
      <c r="AHI43" s="124"/>
      <c r="AHJ43" s="124"/>
      <c r="AHK43" s="124"/>
      <c r="AHL43" s="124"/>
      <c r="AHM43" s="124"/>
      <c r="AHN43" s="124"/>
      <c r="AHO43" s="124"/>
      <c r="AHP43" s="124"/>
      <c r="AHQ43" s="124"/>
      <c r="AHR43" s="124"/>
      <c r="AHS43" s="124"/>
      <c r="AHT43" s="124"/>
      <c r="AHU43" s="124"/>
      <c r="AHV43" s="124"/>
      <c r="AHW43" s="124"/>
      <c r="AHX43" s="124"/>
      <c r="AHY43" s="124"/>
      <c r="AHZ43" s="124"/>
      <c r="AIA43" s="124"/>
      <c r="AIB43" s="124"/>
      <c r="AIC43" s="124"/>
      <c r="AID43" s="124"/>
      <c r="AIE43" s="124"/>
      <c r="AIF43" s="124"/>
      <c r="AIG43" s="124"/>
      <c r="AIH43" s="124"/>
      <c r="AII43" s="124"/>
      <c r="AIJ43" s="124"/>
      <c r="AIK43" s="124"/>
      <c r="AIL43" s="124"/>
      <c r="AIM43" s="124"/>
      <c r="AIN43" s="124"/>
      <c r="AIO43" s="124"/>
      <c r="AIP43" s="124"/>
      <c r="AIQ43" s="124"/>
      <c r="AIR43" s="124"/>
      <c r="AIS43" s="124"/>
    </row>
    <row r="44" spans="1:929" ht="12.6" customHeight="1" x14ac:dyDescent="0.4">
      <c r="A44" s="37"/>
      <c r="B44" s="90"/>
      <c r="C44" s="90"/>
      <c r="D44" s="90"/>
      <c r="E44" s="153"/>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4"/>
      <c r="DI44" s="124"/>
      <c r="DJ44" s="124"/>
      <c r="DK44" s="124"/>
      <c r="DL44" s="124"/>
      <c r="DM44" s="124"/>
      <c r="DN44" s="124"/>
      <c r="DO44" s="124"/>
      <c r="DP44" s="124"/>
      <c r="DQ44" s="124"/>
      <c r="DR44" s="124"/>
      <c r="DS44" s="124"/>
      <c r="DT44" s="124"/>
      <c r="DU44" s="124"/>
      <c r="DV44" s="124"/>
      <c r="DW44" s="124"/>
      <c r="DX44" s="124"/>
      <c r="DY44" s="124"/>
      <c r="DZ44" s="124"/>
      <c r="EA44" s="124"/>
      <c r="EB44" s="124"/>
      <c r="EC44" s="124"/>
      <c r="ED44" s="124"/>
      <c r="EE44" s="124"/>
      <c r="EF44" s="124"/>
      <c r="EG44" s="124"/>
      <c r="EH44" s="124"/>
      <c r="EI44" s="124"/>
      <c r="EJ44" s="124"/>
      <c r="EK44" s="124"/>
      <c r="EL44" s="124"/>
      <c r="EM44" s="124"/>
      <c r="EN44" s="124"/>
      <c r="EO44" s="124"/>
      <c r="EP44" s="124"/>
      <c r="EQ44" s="124"/>
      <c r="ER44" s="124"/>
      <c r="ES44" s="124"/>
      <c r="ET44" s="124"/>
      <c r="EU44" s="124"/>
      <c r="EV44" s="124"/>
      <c r="EW44" s="124"/>
      <c r="EX44" s="124"/>
      <c r="EY44" s="124"/>
      <c r="EZ44" s="124"/>
      <c r="FA44" s="124"/>
      <c r="FB44" s="124"/>
      <c r="FC44" s="124"/>
      <c r="FD44" s="124"/>
      <c r="FE44" s="124"/>
      <c r="FF44" s="124"/>
      <c r="FG44" s="124"/>
      <c r="FH44" s="124"/>
      <c r="FI44" s="124"/>
      <c r="FJ44" s="124"/>
      <c r="FK44" s="124"/>
      <c r="FL44" s="124"/>
      <c r="FM44" s="124"/>
      <c r="FN44" s="124"/>
      <c r="FO44" s="124"/>
      <c r="FP44" s="124"/>
      <c r="FQ44" s="124"/>
      <c r="FR44" s="124"/>
      <c r="FS44" s="124"/>
      <c r="FT44" s="124"/>
      <c r="FU44" s="124"/>
      <c r="FV44" s="124"/>
      <c r="FW44" s="124"/>
      <c r="FX44" s="124"/>
      <c r="FY44" s="124"/>
      <c r="FZ44" s="124"/>
      <c r="GA44" s="124"/>
      <c r="GB44" s="124"/>
      <c r="GC44" s="124"/>
      <c r="GD44" s="124"/>
      <c r="GE44" s="124"/>
      <c r="GF44" s="124"/>
      <c r="GG44" s="124"/>
      <c r="GH44" s="124"/>
      <c r="GI44" s="124"/>
      <c r="GJ44" s="124"/>
      <c r="GK44" s="124"/>
      <c r="GL44" s="124"/>
      <c r="GM44" s="124"/>
      <c r="GN44" s="124"/>
      <c r="GO44" s="124"/>
      <c r="GP44" s="124"/>
      <c r="GQ44" s="124"/>
      <c r="GR44" s="124"/>
      <c r="GS44" s="124"/>
      <c r="GT44" s="124"/>
      <c r="GU44" s="124"/>
      <c r="GV44" s="124"/>
      <c r="GW44" s="124"/>
      <c r="GX44" s="124"/>
      <c r="GY44" s="124"/>
      <c r="GZ44" s="124"/>
      <c r="HA44" s="124"/>
      <c r="HB44" s="124"/>
      <c r="HC44" s="124"/>
      <c r="HD44" s="124"/>
      <c r="HE44" s="124"/>
      <c r="HF44" s="124"/>
      <c r="HG44" s="124"/>
      <c r="HH44" s="124"/>
      <c r="HI44" s="124"/>
      <c r="HJ44" s="124"/>
      <c r="HK44" s="124"/>
      <c r="HL44" s="124"/>
      <c r="HM44" s="124"/>
      <c r="HN44" s="124"/>
      <c r="HO44" s="124"/>
      <c r="HP44" s="124"/>
      <c r="HQ44" s="124"/>
      <c r="HR44" s="124"/>
      <c r="HS44" s="124"/>
      <c r="HT44" s="124"/>
      <c r="HU44" s="124"/>
      <c r="HV44" s="124"/>
      <c r="HW44" s="124"/>
      <c r="HX44" s="124"/>
      <c r="HY44" s="124"/>
      <c r="HZ44" s="124"/>
      <c r="IA44" s="124"/>
      <c r="IB44" s="124"/>
      <c r="IC44" s="124"/>
      <c r="ID44" s="124"/>
      <c r="IE44" s="124"/>
      <c r="IF44" s="124"/>
      <c r="IG44" s="124"/>
      <c r="IH44" s="124"/>
      <c r="II44" s="124"/>
      <c r="IJ44" s="124"/>
      <c r="IK44" s="124"/>
      <c r="IL44" s="124"/>
      <c r="IM44" s="124"/>
      <c r="IN44" s="124"/>
      <c r="IO44" s="124"/>
      <c r="IP44" s="124"/>
      <c r="IQ44" s="124"/>
      <c r="IR44" s="124"/>
      <c r="IS44" s="124"/>
      <c r="IT44" s="124"/>
      <c r="IU44" s="124"/>
      <c r="IV44" s="124"/>
      <c r="IW44" s="124"/>
      <c r="IX44" s="124"/>
      <c r="IY44" s="124"/>
      <c r="IZ44" s="124"/>
      <c r="JA44" s="124"/>
      <c r="JB44" s="124"/>
      <c r="JC44" s="124"/>
      <c r="JD44" s="124"/>
      <c r="JE44" s="124"/>
      <c r="JF44" s="124"/>
      <c r="JG44" s="124"/>
      <c r="JH44" s="124"/>
      <c r="JI44" s="124"/>
      <c r="JJ44" s="124"/>
      <c r="JK44" s="124"/>
      <c r="JL44" s="124"/>
      <c r="JM44" s="124"/>
      <c r="JN44" s="124"/>
      <c r="JO44" s="124"/>
      <c r="JP44" s="124"/>
      <c r="JQ44" s="124"/>
      <c r="JR44" s="124"/>
      <c r="JS44" s="124"/>
      <c r="JT44" s="124"/>
      <c r="JU44" s="124"/>
      <c r="JV44" s="124"/>
      <c r="JW44" s="124"/>
      <c r="JX44" s="124"/>
      <c r="JY44" s="124"/>
      <c r="JZ44" s="124"/>
      <c r="KA44" s="124"/>
      <c r="KB44" s="124"/>
      <c r="KC44" s="124"/>
      <c r="KD44" s="124"/>
      <c r="KE44" s="124"/>
      <c r="KF44" s="124"/>
      <c r="KG44" s="124"/>
      <c r="KH44" s="124"/>
      <c r="KI44" s="124"/>
      <c r="KJ44" s="124"/>
      <c r="KK44" s="124"/>
      <c r="KL44" s="124"/>
      <c r="KM44" s="124"/>
      <c r="KN44" s="124"/>
      <c r="KO44" s="124"/>
      <c r="KP44" s="124"/>
      <c r="KQ44" s="124"/>
      <c r="KR44" s="124"/>
      <c r="KS44" s="124"/>
      <c r="KT44" s="124"/>
      <c r="KU44" s="124"/>
      <c r="KV44" s="124"/>
      <c r="KW44" s="124"/>
      <c r="KX44" s="124"/>
      <c r="KY44" s="124"/>
      <c r="KZ44" s="124"/>
      <c r="LA44" s="124"/>
      <c r="LB44" s="124"/>
      <c r="LC44" s="124"/>
      <c r="LD44" s="124"/>
      <c r="LE44" s="124"/>
      <c r="LF44" s="124"/>
      <c r="LG44" s="124"/>
      <c r="LH44" s="124"/>
      <c r="LI44" s="124"/>
      <c r="LJ44" s="124"/>
      <c r="LK44" s="124"/>
      <c r="LL44" s="124"/>
      <c r="LM44" s="124"/>
      <c r="LN44" s="124"/>
      <c r="LO44" s="124"/>
      <c r="LP44" s="124"/>
      <c r="LQ44" s="124"/>
      <c r="LR44" s="124"/>
      <c r="LS44" s="124"/>
      <c r="LT44" s="124"/>
      <c r="LU44" s="124"/>
      <c r="LV44" s="124"/>
      <c r="LW44" s="124"/>
      <c r="LX44" s="124"/>
      <c r="LY44" s="124"/>
      <c r="LZ44" s="124"/>
      <c r="MA44" s="124"/>
      <c r="MB44" s="124"/>
      <c r="MC44" s="124"/>
      <c r="MD44" s="124"/>
      <c r="ME44" s="124"/>
      <c r="MF44" s="124"/>
      <c r="MG44" s="124"/>
      <c r="MH44" s="124"/>
      <c r="MI44" s="124"/>
      <c r="MJ44" s="124"/>
      <c r="MK44" s="124"/>
      <c r="ML44" s="124"/>
      <c r="MM44" s="124"/>
      <c r="MN44" s="124"/>
      <c r="MO44" s="124"/>
      <c r="MP44" s="124"/>
      <c r="MQ44" s="124"/>
      <c r="MR44" s="124"/>
      <c r="MS44" s="124"/>
      <c r="MT44" s="124"/>
      <c r="MU44" s="124"/>
      <c r="MV44" s="124"/>
      <c r="MW44" s="124"/>
      <c r="MX44" s="124"/>
      <c r="MY44" s="124"/>
      <c r="MZ44" s="124"/>
      <c r="NA44" s="124"/>
      <c r="NB44" s="124"/>
      <c r="NC44" s="124"/>
      <c r="ND44" s="124"/>
      <c r="NE44" s="124"/>
      <c r="NF44" s="124"/>
      <c r="NG44" s="124"/>
      <c r="NH44" s="124"/>
      <c r="NI44" s="124"/>
      <c r="NJ44" s="124"/>
      <c r="NK44" s="124"/>
      <c r="NL44" s="124"/>
      <c r="NM44" s="124"/>
      <c r="NN44" s="124"/>
      <c r="NO44" s="124"/>
      <c r="NP44" s="124"/>
      <c r="NQ44" s="124"/>
      <c r="NR44" s="124"/>
      <c r="NS44" s="124"/>
      <c r="NT44" s="124"/>
      <c r="NU44" s="124"/>
      <c r="NV44" s="124"/>
      <c r="NW44" s="124"/>
      <c r="NX44" s="124"/>
      <c r="NY44" s="124"/>
      <c r="NZ44" s="124"/>
      <c r="OA44" s="124"/>
      <c r="OB44" s="124"/>
      <c r="OC44" s="124"/>
      <c r="OD44" s="124"/>
      <c r="OE44" s="124"/>
      <c r="OF44" s="124"/>
      <c r="OG44" s="124"/>
      <c r="OH44" s="124"/>
      <c r="OI44" s="124"/>
      <c r="OJ44" s="124"/>
      <c r="OK44" s="124"/>
      <c r="OL44" s="124"/>
      <c r="OM44" s="124"/>
      <c r="ON44" s="124"/>
      <c r="OO44" s="124"/>
      <c r="OP44" s="124"/>
      <c r="OQ44" s="124"/>
      <c r="OR44" s="124"/>
      <c r="OS44" s="124"/>
      <c r="OT44" s="124"/>
      <c r="OU44" s="124"/>
      <c r="OV44" s="124"/>
      <c r="OW44" s="124"/>
      <c r="OX44" s="124"/>
      <c r="OY44" s="124"/>
      <c r="OZ44" s="124"/>
      <c r="PA44" s="124"/>
      <c r="PB44" s="124"/>
      <c r="PC44" s="124"/>
      <c r="PD44" s="124"/>
      <c r="PE44" s="124"/>
      <c r="PF44" s="124"/>
      <c r="PG44" s="124"/>
      <c r="PH44" s="124"/>
      <c r="PI44" s="124"/>
      <c r="PJ44" s="124"/>
      <c r="PK44" s="124"/>
      <c r="PL44" s="124"/>
      <c r="PM44" s="124"/>
      <c r="PN44" s="124"/>
      <c r="PO44" s="124"/>
      <c r="PP44" s="124"/>
      <c r="PQ44" s="124"/>
      <c r="PR44" s="124"/>
      <c r="PS44" s="124"/>
      <c r="PT44" s="124"/>
      <c r="PU44" s="124"/>
      <c r="PV44" s="124"/>
      <c r="PW44" s="124"/>
      <c r="PX44" s="124"/>
      <c r="PY44" s="124"/>
      <c r="PZ44" s="124"/>
      <c r="QA44" s="124"/>
      <c r="QB44" s="124"/>
      <c r="QC44" s="124"/>
      <c r="QD44" s="124"/>
      <c r="QE44" s="124"/>
      <c r="QF44" s="124"/>
      <c r="QG44" s="124"/>
      <c r="QH44" s="124"/>
      <c r="QI44" s="124"/>
      <c r="QJ44" s="124"/>
      <c r="QK44" s="124"/>
      <c r="QL44" s="124"/>
      <c r="QM44" s="124"/>
      <c r="QN44" s="124"/>
      <c r="QO44" s="124"/>
      <c r="QP44" s="124"/>
      <c r="QQ44" s="124"/>
      <c r="QR44" s="124"/>
      <c r="QS44" s="124"/>
      <c r="QT44" s="124"/>
      <c r="QU44" s="124"/>
      <c r="QV44" s="124"/>
      <c r="QW44" s="124"/>
      <c r="QX44" s="124"/>
      <c r="QY44" s="124"/>
      <c r="QZ44" s="124"/>
      <c r="RA44" s="124"/>
      <c r="RB44" s="124"/>
      <c r="RC44" s="124"/>
      <c r="RD44" s="124"/>
      <c r="RE44" s="124"/>
      <c r="RF44" s="124"/>
      <c r="RG44" s="124"/>
      <c r="RH44" s="124"/>
      <c r="RI44" s="124"/>
      <c r="RJ44" s="124"/>
      <c r="RK44" s="124"/>
      <c r="RL44" s="124"/>
      <c r="RM44" s="124"/>
      <c r="RN44" s="124"/>
      <c r="RO44" s="124"/>
      <c r="RP44" s="124"/>
      <c r="RQ44" s="124"/>
      <c r="RR44" s="124"/>
      <c r="RS44" s="124"/>
      <c r="RT44" s="124"/>
      <c r="RU44" s="124"/>
      <c r="RV44" s="124"/>
      <c r="RW44" s="124"/>
      <c r="RX44" s="124"/>
      <c r="RY44" s="124"/>
      <c r="RZ44" s="124"/>
      <c r="SA44" s="124"/>
      <c r="SB44" s="124"/>
      <c r="SC44" s="124"/>
      <c r="SD44" s="124"/>
      <c r="SE44" s="124"/>
      <c r="SF44" s="124"/>
      <c r="SG44" s="124"/>
      <c r="SH44" s="124"/>
      <c r="SI44" s="124"/>
      <c r="SJ44" s="124"/>
      <c r="SK44" s="124"/>
      <c r="SL44" s="124"/>
      <c r="SM44" s="124"/>
      <c r="SN44" s="124"/>
      <c r="SO44" s="124"/>
      <c r="SP44" s="124"/>
      <c r="SQ44" s="124"/>
      <c r="SR44" s="124"/>
      <c r="SS44" s="124"/>
      <c r="ST44" s="124"/>
      <c r="SU44" s="124"/>
      <c r="SV44" s="124"/>
      <c r="SW44" s="124"/>
      <c r="SX44" s="124"/>
      <c r="SY44" s="124"/>
      <c r="SZ44" s="124"/>
      <c r="TA44" s="124"/>
      <c r="TB44" s="124"/>
      <c r="TC44" s="124"/>
      <c r="TD44" s="124"/>
      <c r="TE44" s="124"/>
      <c r="TF44" s="124"/>
      <c r="TG44" s="124"/>
      <c r="TH44" s="124"/>
      <c r="TI44" s="124"/>
      <c r="TJ44" s="124"/>
      <c r="TK44" s="124"/>
      <c r="TL44" s="124"/>
      <c r="TM44" s="124"/>
      <c r="TN44" s="124"/>
      <c r="TO44" s="124"/>
      <c r="TP44" s="124"/>
      <c r="TQ44" s="124"/>
      <c r="TR44" s="124"/>
      <c r="TS44" s="124"/>
      <c r="TT44" s="124"/>
      <c r="TU44" s="124"/>
      <c r="TV44" s="124"/>
      <c r="TW44" s="124"/>
      <c r="TX44" s="124"/>
      <c r="TY44" s="124"/>
      <c r="TZ44" s="124"/>
      <c r="UA44" s="124"/>
      <c r="UB44" s="124"/>
      <c r="UC44" s="124"/>
      <c r="UD44" s="124"/>
      <c r="UE44" s="124"/>
      <c r="UF44" s="124"/>
      <c r="UG44" s="124"/>
      <c r="UH44" s="124"/>
      <c r="UI44" s="124"/>
      <c r="UJ44" s="124"/>
      <c r="UK44" s="124"/>
      <c r="UL44" s="124"/>
      <c r="UM44" s="124"/>
      <c r="UN44" s="124"/>
      <c r="UO44" s="124"/>
      <c r="UP44" s="124"/>
      <c r="UQ44" s="124"/>
      <c r="UR44" s="124"/>
      <c r="US44" s="124"/>
      <c r="UT44" s="124"/>
      <c r="UU44" s="124"/>
      <c r="UV44" s="124"/>
      <c r="UW44" s="124"/>
      <c r="UX44" s="124"/>
      <c r="UY44" s="124"/>
      <c r="UZ44" s="124"/>
      <c r="VA44" s="124"/>
      <c r="VB44" s="124"/>
      <c r="VC44" s="124"/>
      <c r="VD44" s="124"/>
      <c r="VE44" s="124"/>
      <c r="VF44" s="124"/>
      <c r="VG44" s="124"/>
      <c r="VH44" s="124"/>
      <c r="VI44" s="124"/>
      <c r="VJ44" s="124"/>
      <c r="VK44" s="124"/>
      <c r="VL44" s="124"/>
      <c r="VM44" s="124"/>
      <c r="VN44" s="124"/>
      <c r="VO44" s="124"/>
      <c r="VP44" s="124"/>
      <c r="VQ44" s="124"/>
      <c r="VR44" s="124"/>
      <c r="VS44" s="124"/>
      <c r="VT44" s="124"/>
      <c r="VU44" s="124"/>
      <c r="VV44" s="124"/>
      <c r="VW44" s="124"/>
      <c r="VX44" s="124"/>
      <c r="VY44" s="124"/>
      <c r="VZ44" s="124"/>
      <c r="WA44" s="124"/>
      <c r="WB44" s="124"/>
      <c r="WC44" s="124"/>
      <c r="WD44" s="124"/>
      <c r="WE44" s="124"/>
      <c r="WF44" s="124"/>
      <c r="WG44" s="124"/>
      <c r="WH44" s="124"/>
      <c r="WI44" s="124"/>
      <c r="WJ44" s="124"/>
      <c r="WK44" s="124"/>
      <c r="WL44" s="124"/>
      <c r="WM44" s="124"/>
      <c r="WN44" s="124"/>
      <c r="WO44" s="124"/>
      <c r="WP44" s="124"/>
      <c r="WQ44" s="124"/>
      <c r="WR44" s="124"/>
      <c r="WS44" s="124"/>
      <c r="WT44" s="124"/>
      <c r="WU44" s="124"/>
      <c r="WV44" s="124"/>
      <c r="WW44" s="124"/>
      <c r="WX44" s="124"/>
      <c r="WY44" s="124"/>
      <c r="WZ44" s="124"/>
      <c r="XA44" s="124"/>
      <c r="XB44" s="124"/>
      <c r="XC44" s="124"/>
      <c r="XD44" s="124"/>
      <c r="XE44" s="124"/>
      <c r="XF44" s="124"/>
      <c r="XG44" s="124"/>
      <c r="XH44" s="124"/>
      <c r="XI44" s="124"/>
      <c r="XJ44" s="124"/>
      <c r="XK44" s="124"/>
      <c r="XL44" s="124"/>
      <c r="XM44" s="124"/>
      <c r="XN44" s="124"/>
      <c r="XO44" s="124"/>
      <c r="XP44" s="124"/>
      <c r="XQ44" s="124"/>
      <c r="XR44" s="124"/>
      <c r="XS44" s="124"/>
      <c r="XT44" s="124"/>
      <c r="XU44" s="124"/>
      <c r="XV44" s="124"/>
      <c r="XW44" s="124"/>
      <c r="XX44" s="124"/>
      <c r="XY44" s="124"/>
      <c r="XZ44" s="124"/>
      <c r="YA44" s="124"/>
      <c r="YB44" s="124"/>
      <c r="YC44" s="124"/>
      <c r="YD44" s="124"/>
      <c r="YE44" s="124"/>
      <c r="YF44" s="124"/>
      <c r="YG44" s="124"/>
      <c r="YH44" s="124"/>
      <c r="YI44" s="124"/>
      <c r="YJ44" s="124"/>
      <c r="YK44" s="124"/>
      <c r="YL44" s="124"/>
      <c r="YM44" s="124"/>
      <c r="YN44" s="124"/>
      <c r="YO44" s="124"/>
      <c r="YP44" s="124"/>
      <c r="YQ44" s="124"/>
      <c r="YR44" s="124"/>
      <c r="YS44" s="124"/>
      <c r="YT44" s="124"/>
      <c r="YU44" s="124"/>
      <c r="YV44" s="124"/>
      <c r="YW44" s="124"/>
      <c r="YX44" s="124"/>
      <c r="YY44" s="124"/>
      <c r="YZ44" s="124"/>
      <c r="ZA44" s="124"/>
      <c r="ZB44" s="124"/>
      <c r="ZC44" s="124"/>
      <c r="ZD44" s="124"/>
      <c r="ZE44" s="124"/>
      <c r="ZF44" s="124"/>
      <c r="ZG44" s="124"/>
      <c r="ZH44" s="124"/>
      <c r="ZI44" s="124"/>
      <c r="ZJ44" s="124"/>
      <c r="ZK44" s="124"/>
      <c r="ZL44" s="124"/>
      <c r="ZM44" s="124"/>
      <c r="ZN44" s="124"/>
      <c r="ZO44" s="124"/>
      <c r="ZP44" s="124"/>
      <c r="ZQ44" s="124"/>
      <c r="ZR44" s="124"/>
      <c r="ZS44" s="124"/>
      <c r="ZT44" s="124"/>
      <c r="ZU44" s="124"/>
      <c r="ZV44" s="124"/>
      <c r="ZW44" s="124"/>
      <c r="ZX44" s="124"/>
      <c r="ZY44" s="124"/>
      <c r="ZZ44" s="124"/>
      <c r="AAA44" s="124"/>
      <c r="AAB44" s="124"/>
      <c r="AAC44" s="124"/>
      <c r="AAD44" s="124"/>
      <c r="AAE44" s="124"/>
      <c r="AAF44" s="124"/>
      <c r="AAG44" s="124"/>
      <c r="AAH44" s="124"/>
      <c r="AAI44" s="124"/>
      <c r="AAJ44" s="124"/>
      <c r="AAK44" s="124"/>
      <c r="AAL44" s="124"/>
      <c r="AAM44" s="124"/>
      <c r="AAN44" s="124"/>
      <c r="AAO44" s="124"/>
      <c r="AAP44" s="124"/>
      <c r="AAQ44" s="124"/>
      <c r="AAR44" s="124"/>
      <c r="AAS44" s="124"/>
      <c r="AAT44" s="124"/>
      <c r="AAU44" s="124"/>
      <c r="AAV44" s="124"/>
      <c r="AAW44" s="124"/>
      <c r="AAX44" s="124"/>
      <c r="AAY44" s="124"/>
      <c r="AAZ44" s="124"/>
      <c r="ABA44" s="124"/>
      <c r="ABB44" s="124"/>
      <c r="ABC44" s="124"/>
      <c r="ABD44" s="124"/>
      <c r="ABE44" s="124"/>
      <c r="ABF44" s="124"/>
      <c r="ABG44" s="124"/>
      <c r="ABH44" s="124"/>
      <c r="ABI44" s="124"/>
      <c r="ABJ44" s="124"/>
      <c r="ABK44" s="124"/>
      <c r="ABL44" s="124"/>
      <c r="ABM44" s="124"/>
      <c r="ABN44" s="124"/>
      <c r="ABO44" s="124"/>
      <c r="ABP44" s="124"/>
      <c r="ABQ44" s="124"/>
      <c r="ABR44" s="124"/>
      <c r="ABS44" s="124"/>
      <c r="ABT44" s="124"/>
      <c r="ABU44" s="124"/>
      <c r="ABV44" s="124"/>
      <c r="ABW44" s="124"/>
      <c r="ABX44" s="124"/>
      <c r="ABY44" s="124"/>
      <c r="ABZ44" s="124"/>
      <c r="ACA44" s="124"/>
      <c r="ACB44" s="124"/>
      <c r="ACC44" s="124"/>
      <c r="ACD44" s="124"/>
      <c r="ACE44" s="124"/>
      <c r="ACF44" s="124"/>
      <c r="ACG44" s="124"/>
      <c r="ACH44" s="124"/>
      <c r="ACI44" s="124"/>
      <c r="ACJ44" s="124"/>
      <c r="ACK44" s="124"/>
      <c r="ACL44" s="124"/>
      <c r="ACM44" s="124"/>
      <c r="ACN44" s="124"/>
      <c r="ACO44" s="124"/>
      <c r="ACP44" s="124"/>
      <c r="ACQ44" s="124"/>
      <c r="ACR44" s="124"/>
      <c r="ACS44" s="124"/>
      <c r="ACT44" s="124"/>
      <c r="ACU44" s="124"/>
      <c r="ACV44" s="124"/>
      <c r="ACW44" s="124"/>
      <c r="ACX44" s="124"/>
      <c r="ACY44" s="124"/>
      <c r="ACZ44" s="124"/>
      <c r="ADA44" s="124"/>
      <c r="ADB44" s="124"/>
      <c r="ADC44" s="124"/>
      <c r="ADD44" s="124"/>
      <c r="ADE44" s="124"/>
      <c r="ADF44" s="124"/>
      <c r="ADG44" s="124"/>
      <c r="ADH44" s="124"/>
      <c r="ADI44" s="124"/>
      <c r="ADJ44" s="124"/>
      <c r="ADK44" s="124"/>
      <c r="ADL44" s="124"/>
      <c r="ADM44" s="124"/>
      <c r="ADN44" s="124"/>
      <c r="ADO44" s="124"/>
      <c r="ADP44" s="124"/>
      <c r="ADQ44" s="124"/>
      <c r="ADR44" s="124"/>
      <c r="ADS44" s="124"/>
      <c r="ADT44" s="124"/>
      <c r="ADU44" s="124"/>
      <c r="ADV44" s="124"/>
      <c r="ADW44" s="124"/>
      <c r="ADX44" s="124"/>
      <c r="ADY44" s="124"/>
      <c r="ADZ44" s="124"/>
      <c r="AEA44" s="124"/>
      <c r="AEB44" s="124"/>
      <c r="AEC44" s="124"/>
      <c r="AED44" s="124"/>
      <c r="AEE44" s="124"/>
      <c r="AEF44" s="124"/>
      <c r="AEG44" s="124"/>
      <c r="AEH44" s="124"/>
      <c r="AEI44" s="124"/>
      <c r="AEJ44" s="124"/>
      <c r="AEK44" s="124"/>
      <c r="AEL44" s="124"/>
      <c r="AEM44" s="124"/>
      <c r="AEN44" s="124"/>
      <c r="AEO44" s="124"/>
      <c r="AEP44" s="124"/>
      <c r="AEQ44" s="124"/>
      <c r="AER44" s="124"/>
      <c r="AES44" s="124"/>
      <c r="AET44" s="124"/>
      <c r="AEU44" s="124"/>
      <c r="AEV44" s="124"/>
      <c r="AEW44" s="124"/>
      <c r="AEX44" s="124"/>
      <c r="AEY44" s="124"/>
      <c r="AEZ44" s="124"/>
      <c r="AFA44" s="124"/>
      <c r="AFB44" s="124"/>
      <c r="AFC44" s="124"/>
      <c r="AFD44" s="124"/>
      <c r="AFE44" s="124"/>
      <c r="AFF44" s="124"/>
      <c r="AFG44" s="124"/>
      <c r="AFH44" s="124"/>
      <c r="AFI44" s="124"/>
      <c r="AFJ44" s="124"/>
      <c r="AFK44" s="124"/>
      <c r="AFL44" s="124"/>
      <c r="AFM44" s="124"/>
      <c r="AFN44" s="124"/>
      <c r="AFO44" s="124"/>
      <c r="AFP44" s="124"/>
      <c r="AFQ44" s="124"/>
      <c r="AFR44" s="124"/>
      <c r="AFS44" s="124"/>
      <c r="AFT44" s="124"/>
      <c r="AFU44" s="124"/>
      <c r="AFV44" s="124"/>
      <c r="AFW44" s="124"/>
      <c r="AFX44" s="124"/>
      <c r="AFY44" s="124"/>
      <c r="AFZ44" s="124"/>
      <c r="AGA44" s="124"/>
      <c r="AGB44" s="124"/>
      <c r="AGC44" s="124"/>
      <c r="AGD44" s="124"/>
      <c r="AGE44" s="124"/>
      <c r="AGF44" s="124"/>
      <c r="AGG44" s="124"/>
      <c r="AGH44" s="124"/>
      <c r="AGI44" s="124"/>
      <c r="AGJ44" s="124"/>
      <c r="AGK44" s="124"/>
      <c r="AGL44" s="124"/>
      <c r="AGM44" s="124"/>
      <c r="AGN44" s="124"/>
      <c r="AGO44" s="124"/>
      <c r="AGP44" s="124"/>
      <c r="AGQ44" s="124"/>
      <c r="AGR44" s="124"/>
      <c r="AGS44" s="124"/>
      <c r="AGT44" s="124"/>
      <c r="AGU44" s="124"/>
      <c r="AGV44" s="124"/>
      <c r="AGW44" s="124"/>
      <c r="AGX44" s="124"/>
      <c r="AGY44" s="124"/>
      <c r="AGZ44" s="124"/>
      <c r="AHA44" s="124"/>
      <c r="AHB44" s="124"/>
      <c r="AHC44" s="124"/>
      <c r="AHD44" s="124"/>
      <c r="AHE44" s="124"/>
      <c r="AHF44" s="124"/>
      <c r="AHG44" s="124"/>
      <c r="AHH44" s="124"/>
      <c r="AHI44" s="124"/>
      <c r="AHJ44" s="124"/>
      <c r="AHK44" s="124"/>
      <c r="AHL44" s="124"/>
      <c r="AHM44" s="124"/>
      <c r="AHN44" s="124"/>
      <c r="AHO44" s="124"/>
      <c r="AHP44" s="124"/>
      <c r="AHQ44" s="124"/>
      <c r="AHR44" s="124"/>
      <c r="AHS44" s="124"/>
      <c r="AHT44" s="124"/>
      <c r="AHU44" s="124"/>
      <c r="AHV44" s="124"/>
      <c r="AHW44" s="124"/>
      <c r="AHX44" s="124"/>
      <c r="AHY44" s="124"/>
      <c r="AHZ44" s="124"/>
      <c r="AIA44" s="124"/>
      <c r="AIB44" s="124"/>
      <c r="AIC44" s="124"/>
      <c r="AID44" s="124"/>
      <c r="AIE44" s="124"/>
      <c r="AIF44" s="124"/>
      <c r="AIG44" s="124"/>
      <c r="AIH44" s="124"/>
      <c r="AII44" s="124"/>
      <c r="AIJ44" s="124"/>
      <c r="AIK44" s="124"/>
      <c r="AIL44" s="124"/>
      <c r="AIM44" s="124"/>
      <c r="AIN44" s="124"/>
      <c r="AIO44" s="124"/>
      <c r="AIP44" s="124"/>
      <c r="AIQ44" s="124"/>
      <c r="AIR44" s="124"/>
      <c r="AIS44" s="124"/>
    </row>
    <row r="45" spans="1:929" ht="46.35" customHeight="1" x14ac:dyDescent="0.2">
      <c r="A45" s="40"/>
      <c r="B45" s="98">
        <v>6</v>
      </c>
      <c r="C45" s="270" t="s">
        <v>343</v>
      </c>
      <c r="D45" s="271"/>
      <c r="E45" s="153"/>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4"/>
      <c r="DV45" s="124"/>
      <c r="DW45" s="124"/>
      <c r="DX45" s="124"/>
      <c r="DY45" s="124"/>
      <c r="DZ45" s="124"/>
      <c r="EA45" s="124"/>
      <c r="EB45" s="124"/>
      <c r="EC45" s="124"/>
      <c r="ED45" s="124"/>
      <c r="EE45" s="124"/>
      <c r="EF45" s="124"/>
      <c r="EG45" s="124"/>
      <c r="EH45" s="124"/>
      <c r="EI45" s="124"/>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4"/>
      <c r="FU45" s="124"/>
      <c r="FV45" s="124"/>
      <c r="FW45" s="124"/>
      <c r="FX45" s="124"/>
      <c r="FY45" s="124"/>
      <c r="FZ45" s="124"/>
      <c r="GA45" s="124"/>
      <c r="GB45" s="124"/>
      <c r="GC45" s="124"/>
      <c r="GD45" s="124"/>
      <c r="GE45" s="124"/>
      <c r="GF45" s="124"/>
      <c r="GG45" s="124"/>
      <c r="GH45" s="124"/>
      <c r="GI45" s="124"/>
      <c r="GJ45" s="124"/>
      <c r="GK45" s="124"/>
      <c r="GL45" s="124"/>
      <c r="GM45" s="124"/>
      <c r="GN45" s="124"/>
      <c r="GO45" s="124"/>
      <c r="GP45" s="124"/>
      <c r="GQ45" s="124"/>
      <c r="GR45" s="124"/>
      <c r="GS45" s="124"/>
      <c r="GT45" s="124"/>
      <c r="GU45" s="124"/>
      <c r="GV45" s="124"/>
      <c r="GW45" s="124"/>
      <c r="GX45" s="124"/>
      <c r="GY45" s="124"/>
      <c r="GZ45" s="124"/>
      <c r="HA45" s="124"/>
      <c r="HB45" s="124"/>
      <c r="HC45" s="124"/>
      <c r="HD45" s="124"/>
      <c r="HE45" s="124"/>
      <c r="HF45" s="124"/>
      <c r="HG45" s="124"/>
      <c r="HH45" s="124"/>
      <c r="HI45" s="124"/>
      <c r="HJ45" s="124"/>
      <c r="HK45" s="124"/>
      <c r="HL45" s="124"/>
      <c r="HM45" s="124"/>
      <c r="HN45" s="124"/>
      <c r="HO45" s="124"/>
      <c r="HP45" s="124"/>
      <c r="HQ45" s="124"/>
      <c r="HR45" s="124"/>
      <c r="HS45" s="124"/>
      <c r="HT45" s="124"/>
      <c r="HU45" s="124"/>
      <c r="HV45" s="124"/>
      <c r="HW45" s="124"/>
      <c r="HX45" s="124"/>
      <c r="HY45" s="124"/>
      <c r="HZ45" s="124"/>
      <c r="IA45" s="124"/>
      <c r="IB45" s="124"/>
      <c r="IC45" s="124"/>
      <c r="ID45" s="124"/>
      <c r="IE45" s="124"/>
      <c r="IF45" s="124"/>
      <c r="IG45" s="124"/>
      <c r="IH45" s="124"/>
      <c r="II45" s="124"/>
      <c r="IJ45" s="124"/>
      <c r="IK45" s="124"/>
      <c r="IL45" s="124"/>
      <c r="IM45" s="124"/>
      <c r="IN45" s="124"/>
      <c r="IO45" s="124"/>
      <c r="IP45" s="124"/>
      <c r="IQ45" s="124"/>
      <c r="IR45" s="124"/>
      <c r="IS45" s="124"/>
      <c r="IT45" s="124"/>
      <c r="IU45" s="124"/>
      <c r="IV45" s="124"/>
      <c r="IW45" s="124"/>
      <c r="IX45" s="124"/>
      <c r="IY45" s="124"/>
      <c r="IZ45" s="124"/>
      <c r="JA45" s="124"/>
      <c r="JB45" s="124"/>
      <c r="JC45" s="124"/>
      <c r="JD45" s="124"/>
      <c r="JE45" s="124"/>
      <c r="JF45" s="124"/>
      <c r="JG45" s="124"/>
      <c r="JH45" s="124"/>
      <c r="JI45" s="124"/>
      <c r="JJ45" s="124"/>
      <c r="JK45" s="124"/>
      <c r="JL45" s="124"/>
      <c r="JM45" s="124"/>
      <c r="JN45" s="124"/>
      <c r="JO45" s="124"/>
      <c r="JP45" s="124"/>
      <c r="JQ45" s="124"/>
      <c r="JR45" s="124"/>
      <c r="JS45" s="124"/>
      <c r="JT45" s="124"/>
      <c r="JU45" s="124"/>
      <c r="JV45" s="124"/>
      <c r="JW45" s="124"/>
      <c r="JX45" s="124"/>
      <c r="JY45" s="124"/>
      <c r="JZ45" s="124"/>
      <c r="KA45" s="124"/>
      <c r="KB45" s="124"/>
      <c r="KC45" s="124"/>
      <c r="KD45" s="124"/>
      <c r="KE45" s="124"/>
      <c r="KF45" s="124"/>
      <c r="KG45" s="124"/>
      <c r="KH45" s="124"/>
      <c r="KI45" s="124"/>
      <c r="KJ45" s="124"/>
      <c r="KK45" s="124"/>
      <c r="KL45" s="124"/>
      <c r="KM45" s="124"/>
      <c r="KN45" s="124"/>
      <c r="KO45" s="124"/>
      <c r="KP45" s="124"/>
      <c r="KQ45" s="124"/>
      <c r="KR45" s="124"/>
      <c r="KS45" s="124"/>
      <c r="KT45" s="124"/>
      <c r="KU45" s="124"/>
      <c r="KV45" s="124"/>
      <c r="KW45" s="124"/>
      <c r="KX45" s="124"/>
      <c r="KY45" s="124"/>
      <c r="KZ45" s="124"/>
      <c r="LA45" s="124"/>
      <c r="LB45" s="124"/>
      <c r="LC45" s="124"/>
      <c r="LD45" s="124"/>
      <c r="LE45" s="124"/>
      <c r="LF45" s="124"/>
      <c r="LG45" s="124"/>
      <c r="LH45" s="124"/>
      <c r="LI45" s="124"/>
      <c r="LJ45" s="124"/>
      <c r="LK45" s="124"/>
      <c r="LL45" s="124"/>
      <c r="LM45" s="124"/>
      <c r="LN45" s="124"/>
      <c r="LO45" s="124"/>
      <c r="LP45" s="124"/>
      <c r="LQ45" s="124"/>
      <c r="LR45" s="124"/>
      <c r="LS45" s="124"/>
      <c r="LT45" s="124"/>
      <c r="LU45" s="124"/>
      <c r="LV45" s="124"/>
      <c r="LW45" s="124"/>
      <c r="LX45" s="124"/>
      <c r="LY45" s="124"/>
      <c r="LZ45" s="124"/>
      <c r="MA45" s="124"/>
      <c r="MB45" s="124"/>
      <c r="MC45" s="124"/>
      <c r="MD45" s="124"/>
      <c r="ME45" s="124"/>
      <c r="MF45" s="124"/>
      <c r="MG45" s="124"/>
      <c r="MH45" s="124"/>
      <c r="MI45" s="124"/>
      <c r="MJ45" s="124"/>
      <c r="MK45" s="124"/>
      <c r="ML45" s="124"/>
      <c r="MM45" s="124"/>
      <c r="MN45" s="124"/>
      <c r="MO45" s="124"/>
      <c r="MP45" s="124"/>
      <c r="MQ45" s="124"/>
      <c r="MR45" s="124"/>
      <c r="MS45" s="124"/>
      <c r="MT45" s="124"/>
      <c r="MU45" s="124"/>
      <c r="MV45" s="124"/>
      <c r="MW45" s="124"/>
      <c r="MX45" s="124"/>
      <c r="MY45" s="124"/>
      <c r="MZ45" s="124"/>
      <c r="NA45" s="124"/>
      <c r="NB45" s="124"/>
      <c r="NC45" s="124"/>
      <c r="ND45" s="124"/>
      <c r="NE45" s="124"/>
      <c r="NF45" s="124"/>
      <c r="NG45" s="124"/>
      <c r="NH45" s="124"/>
      <c r="NI45" s="124"/>
      <c r="NJ45" s="124"/>
      <c r="NK45" s="124"/>
      <c r="NL45" s="124"/>
      <c r="NM45" s="124"/>
      <c r="NN45" s="124"/>
      <c r="NO45" s="124"/>
      <c r="NP45" s="124"/>
      <c r="NQ45" s="124"/>
      <c r="NR45" s="124"/>
      <c r="NS45" s="124"/>
      <c r="NT45" s="124"/>
      <c r="NU45" s="124"/>
      <c r="NV45" s="124"/>
      <c r="NW45" s="124"/>
      <c r="NX45" s="124"/>
      <c r="NY45" s="124"/>
      <c r="NZ45" s="124"/>
      <c r="OA45" s="124"/>
      <c r="OB45" s="124"/>
      <c r="OC45" s="124"/>
      <c r="OD45" s="124"/>
      <c r="OE45" s="124"/>
      <c r="OF45" s="124"/>
      <c r="OG45" s="124"/>
      <c r="OH45" s="124"/>
      <c r="OI45" s="124"/>
      <c r="OJ45" s="124"/>
      <c r="OK45" s="124"/>
      <c r="OL45" s="124"/>
      <c r="OM45" s="124"/>
      <c r="ON45" s="124"/>
      <c r="OO45" s="124"/>
      <c r="OP45" s="124"/>
      <c r="OQ45" s="124"/>
      <c r="OR45" s="124"/>
      <c r="OS45" s="124"/>
      <c r="OT45" s="124"/>
      <c r="OU45" s="124"/>
      <c r="OV45" s="124"/>
      <c r="OW45" s="124"/>
      <c r="OX45" s="124"/>
      <c r="OY45" s="124"/>
      <c r="OZ45" s="124"/>
      <c r="PA45" s="124"/>
      <c r="PB45" s="124"/>
      <c r="PC45" s="124"/>
      <c r="PD45" s="124"/>
      <c r="PE45" s="124"/>
      <c r="PF45" s="124"/>
      <c r="PG45" s="124"/>
      <c r="PH45" s="124"/>
      <c r="PI45" s="124"/>
      <c r="PJ45" s="124"/>
      <c r="PK45" s="124"/>
      <c r="PL45" s="124"/>
      <c r="PM45" s="124"/>
      <c r="PN45" s="124"/>
      <c r="PO45" s="124"/>
      <c r="PP45" s="124"/>
      <c r="PQ45" s="124"/>
      <c r="PR45" s="124"/>
      <c r="PS45" s="124"/>
      <c r="PT45" s="124"/>
      <c r="PU45" s="124"/>
      <c r="PV45" s="124"/>
      <c r="PW45" s="124"/>
      <c r="PX45" s="124"/>
      <c r="PY45" s="124"/>
      <c r="PZ45" s="124"/>
      <c r="QA45" s="124"/>
      <c r="QB45" s="124"/>
      <c r="QC45" s="124"/>
      <c r="QD45" s="124"/>
      <c r="QE45" s="124"/>
      <c r="QF45" s="124"/>
      <c r="QG45" s="124"/>
      <c r="QH45" s="124"/>
      <c r="QI45" s="124"/>
      <c r="QJ45" s="124"/>
      <c r="QK45" s="124"/>
      <c r="QL45" s="124"/>
      <c r="QM45" s="124"/>
      <c r="QN45" s="124"/>
      <c r="QO45" s="124"/>
      <c r="QP45" s="124"/>
      <c r="QQ45" s="124"/>
      <c r="QR45" s="124"/>
      <c r="QS45" s="124"/>
      <c r="QT45" s="124"/>
      <c r="QU45" s="124"/>
      <c r="QV45" s="124"/>
      <c r="QW45" s="124"/>
      <c r="QX45" s="124"/>
      <c r="QY45" s="124"/>
      <c r="QZ45" s="124"/>
      <c r="RA45" s="124"/>
      <c r="RB45" s="124"/>
      <c r="RC45" s="124"/>
      <c r="RD45" s="124"/>
      <c r="RE45" s="124"/>
      <c r="RF45" s="124"/>
      <c r="RG45" s="124"/>
      <c r="RH45" s="124"/>
      <c r="RI45" s="124"/>
      <c r="RJ45" s="124"/>
      <c r="RK45" s="124"/>
      <c r="RL45" s="124"/>
      <c r="RM45" s="124"/>
      <c r="RN45" s="124"/>
      <c r="RO45" s="124"/>
      <c r="RP45" s="124"/>
      <c r="RQ45" s="124"/>
      <c r="RR45" s="124"/>
      <c r="RS45" s="124"/>
      <c r="RT45" s="124"/>
      <c r="RU45" s="124"/>
      <c r="RV45" s="124"/>
      <c r="RW45" s="124"/>
      <c r="RX45" s="124"/>
      <c r="RY45" s="124"/>
      <c r="RZ45" s="124"/>
      <c r="SA45" s="124"/>
      <c r="SB45" s="124"/>
      <c r="SC45" s="124"/>
      <c r="SD45" s="124"/>
      <c r="SE45" s="124"/>
      <c r="SF45" s="124"/>
      <c r="SG45" s="124"/>
      <c r="SH45" s="124"/>
      <c r="SI45" s="124"/>
      <c r="SJ45" s="124"/>
      <c r="SK45" s="124"/>
      <c r="SL45" s="124"/>
      <c r="SM45" s="124"/>
      <c r="SN45" s="124"/>
      <c r="SO45" s="124"/>
      <c r="SP45" s="124"/>
      <c r="SQ45" s="124"/>
      <c r="SR45" s="124"/>
      <c r="SS45" s="124"/>
      <c r="ST45" s="124"/>
      <c r="SU45" s="124"/>
      <c r="SV45" s="124"/>
      <c r="SW45" s="124"/>
      <c r="SX45" s="124"/>
      <c r="SY45" s="124"/>
      <c r="SZ45" s="124"/>
      <c r="TA45" s="124"/>
      <c r="TB45" s="124"/>
      <c r="TC45" s="124"/>
      <c r="TD45" s="124"/>
      <c r="TE45" s="124"/>
      <c r="TF45" s="124"/>
      <c r="TG45" s="124"/>
      <c r="TH45" s="124"/>
      <c r="TI45" s="124"/>
      <c r="TJ45" s="124"/>
      <c r="TK45" s="124"/>
      <c r="TL45" s="124"/>
      <c r="TM45" s="124"/>
      <c r="TN45" s="124"/>
      <c r="TO45" s="124"/>
      <c r="TP45" s="124"/>
      <c r="TQ45" s="124"/>
      <c r="TR45" s="124"/>
      <c r="TS45" s="124"/>
      <c r="TT45" s="124"/>
      <c r="TU45" s="124"/>
      <c r="TV45" s="124"/>
      <c r="TW45" s="124"/>
      <c r="TX45" s="124"/>
      <c r="TY45" s="124"/>
      <c r="TZ45" s="124"/>
      <c r="UA45" s="124"/>
      <c r="UB45" s="124"/>
      <c r="UC45" s="124"/>
      <c r="UD45" s="124"/>
      <c r="UE45" s="124"/>
      <c r="UF45" s="124"/>
      <c r="UG45" s="124"/>
      <c r="UH45" s="124"/>
      <c r="UI45" s="124"/>
      <c r="UJ45" s="124"/>
      <c r="UK45" s="124"/>
      <c r="UL45" s="124"/>
      <c r="UM45" s="124"/>
      <c r="UN45" s="124"/>
      <c r="UO45" s="124"/>
      <c r="UP45" s="124"/>
      <c r="UQ45" s="124"/>
      <c r="UR45" s="124"/>
      <c r="US45" s="124"/>
      <c r="UT45" s="124"/>
      <c r="UU45" s="124"/>
      <c r="UV45" s="124"/>
      <c r="UW45" s="124"/>
      <c r="UX45" s="124"/>
      <c r="UY45" s="124"/>
      <c r="UZ45" s="124"/>
      <c r="VA45" s="124"/>
      <c r="VB45" s="124"/>
      <c r="VC45" s="124"/>
      <c r="VD45" s="124"/>
      <c r="VE45" s="124"/>
      <c r="VF45" s="124"/>
      <c r="VG45" s="124"/>
      <c r="VH45" s="124"/>
      <c r="VI45" s="124"/>
      <c r="VJ45" s="124"/>
      <c r="VK45" s="124"/>
      <c r="VL45" s="124"/>
      <c r="VM45" s="124"/>
      <c r="VN45" s="124"/>
      <c r="VO45" s="124"/>
      <c r="VP45" s="124"/>
      <c r="VQ45" s="124"/>
      <c r="VR45" s="124"/>
      <c r="VS45" s="124"/>
      <c r="VT45" s="124"/>
      <c r="VU45" s="124"/>
      <c r="VV45" s="124"/>
      <c r="VW45" s="124"/>
      <c r="VX45" s="124"/>
      <c r="VY45" s="124"/>
      <c r="VZ45" s="124"/>
      <c r="WA45" s="124"/>
      <c r="WB45" s="124"/>
      <c r="WC45" s="124"/>
      <c r="WD45" s="124"/>
      <c r="WE45" s="124"/>
      <c r="WF45" s="124"/>
      <c r="WG45" s="124"/>
      <c r="WH45" s="124"/>
      <c r="WI45" s="124"/>
      <c r="WJ45" s="124"/>
      <c r="WK45" s="124"/>
      <c r="WL45" s="124"/>
      <c r="WM45" s="124"/>
      <c r="WN45" s="124"/>
      <c r="WO45" s="124"/>
      <c r="WP45" s="124"/>
      <c r="WQ45" s="124"/>
      <c r="WR45" s="124"/>
      <c r="WS45" s="124"/>
      <c r="WT45" s="124"/>
      <c r="WU45" s="124"/>
      <c r="WV45" s="124"/>
      <c r="WW45" s="124"/>
      <c r="WX45" s="124"/>
      <c r="WY45" s="124"/>
      <c r="WZ45" s="124"/>
      <c r="XA45" s="124"/>
      <c r="XB45" s="124"/>
      <c r="XC45" s="124"/>
      <c r="XD45" s="124"/>
      <c r="XE45" s="124"/>
      <c r="XF45" s="124"/>
      <c r="XG45" s="124"/>
      <c r="XH45" s="124"/>
      <c r="XI45" s="124"/>
      <c r="XJ45" s="124"/>
      <c r="XK45" s="124"/>
      <c r="XL45" s="124"/>
      <c r="XM45" s="124"/>
      <c r="XN45" s="124"/>
      <c r="XO45" s="124"/>
      <c r="XP45" s="124"/>
      <c r="XQ45" s="124"/>
      <c r="XR45" s="124"/>
      <c r="XS45" s="124"/>
      <c r="XT45" s="124"/>
      <c r="XU45" s="124"/>
      <c r="XV45" s="124"/>
      <c r="XW45" s="124"/>
      <c r="XX45" s="124"/>
      <c r="XY45" s="124"/>
      <c r="XZ45" s="124"/>
      <c r="YA45" s="124"/>
      <c r="YB45" s="124"/>
      <c r="YC45" s="124"/>
      <c r="YD45" s="124"/>
      <c r="YE45" s="124"/>
      <c r="YF45" s="124"/>
      <c r="YG45" s="124"/>
      <c r="YH45" s="124"/>
      <c r="YI45" s="124"/>
      <c r="YJ45" s="124"/>
      <c r="YK45" s="124"/>
      <c r="YL45" s="124"/>
      <c r="YM45" s="124"/>
      <c r="YN45" s="124"/>
      <c r="YO45" s="124"/>
      <c r="YP45" s="124"/>
      <c r="YQ45" s="124"/>
      <c r="YR45" s="124"/>
      <c r="YS45" s="124"/>
      <c r="YT45" s="124"/>
      <c r="YU45" s="124"/>
      <c r="YV45" s="124"/>
      <c r="YW45" s="124"/>
      <c r="YX45" s="124"/>
      <c r="YY45" s="124"/>
      <c r="YZ45" s="124"/>
      <c r="ZA45" s="124"/>
      <c r="ZB45" s="124"/>
      <c r="ZC45" s="124"/>
      <c r="ZD45" s="124"/>
      <c r="ZE45" s="124"/>
      <c r="ZF45" s="124"/>
      <c r="ZG45" s="124"/>
      <c r="ZH45" s="124"/>
      <c r="ZI45" s="124"/>
      <c r="ZJ45" s="124"/>
      <c r="ZK45" s="124"/>
      <c r="ZL45" s="124"/>
      <c r="ZM45" s="124"/>
      <c r="ZN45" s="124"/>
      <c r="ZO45" s="124"/>
      <c r="ZP45" s="124"/>
      <c r="ZQ45" s="124"/>
      <c r="ZR45" s="124"/>
      <c r="ZS45" s="124"/>
      <c r="ZT45" s="124"/>
      <c r="ZU45" s="124"/>
      <c r="ZV45" s="124"/>
      <c r="ZW45" s="124"/>
      <c r="ZX45" s="124"/>
      <c r="ZY45" s="124"/>
      <c r="ZZ45" s="124"/>
      <c r="AAA45" s="124"/>
      <c r="AAB45" s="124"/>
      <c r="AAC45" s="124"/>
      <c r="AAD45" s="124"/>
      <c r="AAE45" s="124"/>
      <c r="AAF45" s="124"/>
      <c r="AAG45" s="124"/>
      <c r="AAH45" s="124"/>
      <c r="AAI45" s="124"/>
      <c r="AAJ45" s="124"/>
      <c r="AAK45" s="124"/>
      <c r="AAL45" s="124"/>
      <c r="AAM45" s="124"/>
      <c r="AAN45" s="124"/>
      <c r="AAO45" s="124"/>
      <c r="AAP45" s="124"/>
      <c r="AAQ45" s="124"/>
      <c r="AAR45" s="124"/>
      <c r="AAS45" s="124"/>
      <c r="AAT45" s="124"/>
      <c r="AAU45" s="124"/>
      <c r="AAV45" s="124"/>
      <c r="AAW45" s="124"/>
      <c r="AAX45" s="124"/>
      <c r="AAY45" s="124"/>
      <c r="AAZ45" s="124"/>
      <c r="ABA45" s="124"/>
      <c r="ABB45" s="124"/>
      <c r="ABC45" s="124"/>
      <c r="ABD45" s="124"/>
      <c r="ABE45" s="124"/>
      <c r="ABF45" s="124"/>
      <c r="ABG45" s="124"/>
      <c r="ABH45" s="124"/>
      <c r="ABI45" s="124"/>
      <c r="ABJ45" s="124"/>
      <c r="ABK45" s="124"/>
      <c r="ABL45" s="124"/>
      <c r="ABM45" s="124"/>
      <c r="ABN45" s="124"/>
      <c r="ABO45" s="124"/>
      <c r="ABP45" s="124"/>
      <c r="ABQ45" s="124"/>
      <c r="ABR45" s="124"/>
      <c r="ABS45" s="124"/>
      <c r="ABT45" s="124"/>
      <c r="ABU45" s="124"/>
      <c r="ABV45" s="124"/>
      <c r="ABW45" s="124"/>
      <c r="ABX45" s="124"/>
      <c r="ABY45" s="124"/>
      <c r="ABZ45" s="124"/>
      <c r="ACA45" s="124"/>
      <c r="ACB45" s="124"/>
      <c r="ACC45" s="124"/>
      <c r="ACD45" s="124"/>
      <c r="ACE45" s="124"/>
      <c r="ACF45" s="124"/>
      <c r="ACG45" s="124"/>
      <c r="ACH45" s="124"/>
      <c r="ACI45" s="124"/>
      <c r="ACJ45" s="124"/>
      <c r="ACK45" s="124"/>
      <c r="ACL45" s="124"/>
      <c r="ACM45" s="124"/>
      <c r="ACN45" s="124"/>
      <c r="ACO45" s="124"/>
      <c r="ACP45" s="124"/>
      <c r="ACQ45" s="124"/>
      <c r="ACR45" s="124"/>
      <c r="ACS45" s="124"/>
      <c r="ACT45" s="124"/>
      <c r="ACU45" s="124"/>
      <c r="ACV45" s="124"/>
      <c r="ACW45" s="124"/>
      <c r="ACX45" s="124"/>
      <c r="ACY45" s="124"/>
      <c r="ACZ45" s="124"/>
      <c r="ADA45" s="124"/>
      <c r="ADB45" s="124"/>
      <c r="ADC45" s="124"/>
      <c r="ADD45" s="124"/>
      <c r="ADE45" s="124"/>
      <c r="ADF45" s="124"/>
      <c r="ADG45" s="124"/>
      <c r="ADH45" s="124"/>
      <c r="ADI45" s="124"/>
      <c r="ADJ45" s="124"/>
      <c r="ADK45" s="124"/>
      <c r="ADL45" s="124"/>
      <c r="ADM45" s="124"/>
      <c r="ADN45" s="124"/>
      <c r="ADO45" s="124"/>
      <c r="ADP45" s="124"/>
      <c r="ADQ45" s="124"/>
      <c r="ADR45" s="124"/>
      <c r="ADS45" s="124"/>
      <c r="ADT45" s="124"/>
      <c r="ADU45" s="124"/>
      <c r="ADV45" s="124"/>
      <c r="ADW45" s="124"/>
      <c r="ADX45" s="124"/>
      <c r="ADY45" s="124"/>
      <c r="ADZ45" s="124"/>
      <c r="AEA45" s="124"/>
      <c r="AEB45" s="124"/>
      <c r="AEC45" s="124"/>
      <c r="AED45" s="124"/>
      <c r="AEE45" s="124"/>
      <c r="AEF45" s="124"/>
      <c r="AEG45" s="124"/>
      <c r="AEH45" s="124"/>
      <c r="AEI45" s="124"/>
      <c r="AEJ45" s="124"/>
      <c r="AEK45" s="124"/>
      <c r="AEL45" s="124"/>
      <c r="AEM45" s="124"/>
      <c r="AEN45" s="124"/>
      <c r="AEO45" s="124"/>
      <c r="AEP45" s="124"/>
      <c r="AEQ45" s="124"/>
      <c r="AER45" s="124"/>
      <c r="AES45" s="124"/>
      <c r="AET45" s="124"/>
      <c r="AEU45" s="124"/>
      <c r="AEV45" s="124"/>
      <c r="AEW45" s="124"/>
      <c r="AEX45" s="124"/>
      <c r="AEY45" s="124"/>
      <c r="AEZ45" s="124"/>
      <c r="AFA45" s="124"/>
      <c r="AFB45" s="124"/>
      <c r="AFC45" s="124"/>
      <c r="AFD45" s="124"/>
      <c r="AFE45" s="124"/>
      <c r="AFF45" s="124"/>
      <c r="AFG45" s="124"/>
      <c r="AFH45" s="124"/>
      <c r="AFI45" s="124"/>
      <c r="AFJ45" s="124"/>
      <c r="AFK45" s="124"/>
      <c r="AFL45" s="124"/>
      <c r="AFM45" s="124"/>
      <c r="AFN45" s="124"/>
      <c r="AFO45" s="124"/>
      <c r="AFP45" s="124"/>
      <c r="AFQ45" s="124"/>
      <c r="AFR45" s="124"/>
      <c r="AFS45" s="124"/>
      <c r="AFT45" s="124"/>
      <c r="AFU45" s="124"/>
      <c r="AFV45" s="124"/>
      <c r="AFW45" s="124"/>
      <c r="AFX45" s="124"/>
      <c r="AFY45" s="124"/>
      <c r="AFZ45" s="124"/>
      <c r="AGA45" s="124"/>
      <c r="AGB45" s="124"/>
      <c r="AGC45" s="124"/>
      <c r="AGD45" s="124"/>
      <c r="AGE45" s="124"/>
      <c r="AGF45" s="124"/>
      <c r="AGG45" s="124"/>
      <c r="AGH45" s="124"/>
      <c r="AGI45" s="124"/>
      <c r="AGJ45" s="124"/>
      <c r="AGK45" s="124"/>
      <c r="AGL45" s="124"/>
      <c r="AGM45" s="124"/>
      <c r="AGN45" s="124"/>
      <c r="AGO45" s="124"/>
      <c r="AGP45" s="124"/>
      <c r="AGQ45" s="124"/>
      <c r="AGR45" s="124"/>
      <c r="AGS45" s="124"/>
      <c r="AGT45" s="124"/>
      <c r="AGU45" s="124"/>
      <c r="AGV45" s="124"/>
      <c r="AGW45" s="124"/>
      <c r="AGX45" s="124"/>
      <c r="AGY45" s="124"/>
      <c r="AGZ45" s="124"/>
      <c r="AHA45" s="124"/>
      <c r="AHB45" s="124"/>
      <c r="AHC45" s="124"/>
      <c r="AHD45" s="124"/>
      <c r="AHE45" s="124"/>
      <c r="AHF45" s="124"/>
      <c r="AHG45" s="124"/>
      <c r="AHH45" s="124"/>
      <c r="AHI45" s="124"/>
      <c r="AHJ45" s="124"/>
      <c r="AHK45" s="124"/>
      <c r="AHL45" s="124"/>
      <c r="AHM45" s="124"/>
      <c r="AHN45" s="124"/>
      <c r="AHO45" s="124"/>
      <c r="AHP45" s="124"/>
      <c r="AHQ45" s="124"/>
      <c r="AHR45" s="124"/>
      <c r="AHS45" s="124"/>
      <c r="AHT45" s="124"/>
      <c r="AHU45" s="124"/>
      <c r="AHV45" s="124"/>
      <c r="AHW45" s="124"/>
      <c r="AHX45" s="124"/>
      <c r="AHY45" s="124"/>
      <c r="AHZ45" s="124"/>
      <c r="AIA45" s="124"/>
      <c r="AIB45" s="124"/>
      <c r="AIC45" s="124"/>
      <c r="AID45" s="124"/>
      <c r="AIE45" s="124"/>
      <c r="AIF45" s="124"/>
      <c r="AIG45" s="124"/>
      <c r="AIH45" s="124"/>
      <c r="AII45" s="124"/>
      <c r="AIJ45" s="124"/>
      <c r="AIK45" s="124"/>
      <c r="AIL45" s="124"/>
      <c r="AIM45" s="124"/>
      <c r="AIN45" s="124"/>
      <c r="AIO45" s="124"/>
      <c r="AIP45" s="124"/>
      <c r="AIQ45" s="124"/>
      <c r="AIR45" s="124"/>
      <c r="AIS45" s="124"/>
    </row>
    <row r="46" spans="1:929" ht="11.45" customHeight="1" x14ac:dyDescent="0.2">
      <c r="A46" s="40"/>
      <c r="B46" s="105"/>
      <c r="C46" s="105"/>
      <c r="D46" s="105"/>
      <c r="E46" s="153"/>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124"/>
      <c r="EK46" s="124"/>
      <c r="EL46" s="124"/>
      <c r="EM46" s="124"/>
      <c r="EN46" s="124"/>
      <c r="EO46" s="124"/>
      <c r="EP46" s="124"/>
      <c r="EQ46" s="124"/>
      <c r="ER46" s="124"/>
      <c r="ES46" s="124"/>
      <c r="ET46" s="124"/>
      <c r="EU46" s="124"/>
      <c r="EV46" s="124"/>
      <c r="EW46" s="124"/>
      <c r="EX46" s="124"/>
      <c r="EY46" s="124"/>
      <c r="EZ46" s="124"/>
      <c r="FA46" s="124"/>
      <c r="FB46" s="124"/>
      <c r="FC46" s="124"/>
      <c r="FD46" s="124"/>
      <c r="FE46" s="124"/>
      <c r="FF46" s="124"/>
      <c r="FG46" s="124"/>
      <c r="FH46" s="124"/>
      <c r="FI46" s="124"/>
      <c r="FJ46" s="124"/>
      <c r="FK46" s="124"/>
      <c r="FL46" s="124"/>
      <c r="FM46" s="124"/>
      <c r="FN46" s="124"/>
      <c r="FO46" s="124"/>
      <c r="FP46" s="124"/>
      <c r="FQ46" s="124"/>
      <c r="FR46" s="124"/>
      <c r="FS46" s="124"/>
      <c r="FT46" s="124"/>
      <c r="FU46" s="124"/>
      <c r="FV46" s="124"/>
      <c r="FW46" s="124"/>
      <c r="FX46" s="124"/>
      <c r="FY46" s="124"/>
      <c r="FZ46" s="124"/>
      <c r="GA46" s="124"/>
      <c r="GB46" s="124"/>
      <c r="GC46" s="124"/>
      <c r="GD46" s="124"/>
      <c r="GE46" s="124"/>
      <c r="GF46" s="124"/>
      <c r="GG46" s="124"/>
      <c r="GH46" s="124"/>
      <c r="GI46" s="124"/>
      <c r="GJ46" s="124"/>
      <c r="GK46" s="124"/>
      <c r="GL46" s="124"/>
      <c r="GM46" s="124"/>
      <c r="GN46" s="124"/>
      <c r="GO46" s="124"/>
      <c r="GP46" s="124"/>
      <c r="GQ46" s="124"/>
      <c r="GR46" s="124"/>
      <c r="GS46" s="124"/>
      <c r="GT46" s="124"/>
      <c r="GU46" s="124"/>
      <c r="GV46" s="124"/>
      <c r="GW46" s="124"/>
      <c r="GX46" s="124"/>
      <c r="GY46" s="124"/>
      <c r="GZ46" s="124"/>
      <c r="HA46" s="124"/>
      <c r="HB46" s="124"/>
      <c r="HC46" s="124"/>
      <c r="HD46" s="124"/>
      <c r="HE46" s="124"/>
      <c r="HF46" s="124"/>
      <c r="HG46" s="124"/>
      <c r="HH46" s="124"/>
      <c r="HI46" s="124"/>
      <c r="HJ46" s="124"/>
      <c r="HK46" s="124"/>
      <c r="HL46" s="124"/>
      <c r="HM46" s="124"/>
      <c r="HN46" s="124"/>
      <c r="HO46" s="124"/>
      <c r="HP46" s="124"/>
      <c r="HQ46" s="124"/>
      <c r="HR46" s="124"/>
      <c r="HS46" s="124"/>
      <c r="HT46" s="124"/>
      <c r="HU46" s="124"/>
      <c r="HV46" s="124"/>
      <c r="HW46" s="124"/>
      <c r="HX46" s="124"/>
      <c r="HY46" s="124"/>
      <c r="HZ46" s="124"/>
      <c r="IA46" s="124"/>
      <c r="IB46" s="124"/>
      <c r="IC46" s="124"/>
      <c r="ID46" s="124"/>
      <c r="IE46" s="124"/>
      <c r="IF46" s="124"/>
      <c r="IG46" s="124"/>
      <c r="IH46" s="124"/>
      <c r="II46" s="124"/>
      <c r="IJ46" s="124"/>
      <c r="IK46" s="124"/>
      <c r="IL46" s="124"/>
      <c r="IM46" s="124"/>
      <c r="IN46" s="124"/>
      <c r="IO46" s="124"/>
      <c r="IP46" s="124"/>
      <c r="IQ46" s="124"/>
      <c r="IR46" s="124"/>
      <c r="IS46" s="124"/>
      <c r="IT46" s="124"/>
      <c r="IU46" s="124"/>
      <c r="IV46" s="124"/>
      <c r="IW46" s="124"/>
      <c r="IX46" s="124"/>
      <c r="IY46" s="124"/>
      <c r="IZ46" s="124"/>
      <c r="JA46" s="124"/>
      <c r="JB46" s="124"/>
      <c r="JC46" s="124"/>
      <c r="JD46" s="124"/>
      <c r="JE46" s="124"/>
      <c r="JF46" s="124"/>
      <c r="JG46" s="124"/>
      <c r="JH46" s="124"/>
      <c r="JI46" s="124"/>
      <c r="JJ46" s="124"/>
      <c r="JK46" s="124"/>
      <c r="JL46" s="124"/>
      <c r="JM46" s="124"/>
      <c r="JN46" s="124"/>
      <c r="JO46" s="124"/>
      <c r="JP46" s="124"/>
      <c r="JQ46" s="124"/>
      <c r="JR46" s="124"/>
      <c r="JS46" s="124"/>
      <c r="JT46" s="124"/>
      <c r="JU46" s="124"/>
      <c r="JV46" s="124"/>
      <c r="JW46" s="124"/>
      <c r="JX46" s="124"/>
      <c r="JY46" s="124"/>
      <c r="JZ46" s="124"/>
      <c r="KA46" s="124"/>
      <c r="KB46" s="124"/>
      <c r="KC46" s="124"/>
      <c r="KD46" s="124"/>
      <c r="KE46" s="124"/>
      <c r="KF46" s="124"/>
      <c r="KG46" s="124"/>
      <c r="KH46" s="124"/>
      <c r="KI46" s="124"/>
      <c r="KJ46" s="124"/>
      <c r="KK46" s="124"/>
      <c r="KL46" s="124"/>
      <c r="KM46" s="124"/>
      <c r="KN46" s="124"/>
      <c r="KO46" s="124"/>
      <c r="KP46" s="124"/>
      <c r="KQ46" s="124"/>
      <c r="KR46" s="124"/>
      <c r="KS46" s="124"/>
      <c r="KT46" s="124"/>
      <c r="KU46" s="124"/>
      <c r="KV46" s="124"/>
      <c r="KW46" s="124"/>
      <c r="KX46" s="124"/>
      <c r="KY46" s="124"/>
      <c r="KZ46" s="124"/>
      <c r="LA46" s="124"/>
      <c r="LB46" s="124"/>
      <c r="LC46" s="124"/>
      <c r="LD46" s="124"/>
      <c r="LE46" s="124"/>
      <c r="LF46" s="124"/>
      <c r="LG46" s="124"/>
      <c r="LH46" s="124"/>
      <c r="LI46" s="124"/>
      <c r="LJ46" s="124"/>
      <c r="LK46" s="124"/>
      <c r="LL46" s="124"/>
      <c r="LM46" s="124"/>
      <c r="LN46" s="124"/>
      <c r="LO46" s="124"/>
      <c r="LP46" s="124"/>
      <c r="LQ46" s="124"/>
      <c r="LR46" s="124"/>
      <c r="LS46" s="124"/>
      <c r="LT46" s="124"/>
      <c r="LU46" s="124"/>
      <c r="LV46" s="124"/>
      <c r="LW46" s="124"/>
      <c r="LX46" s="124"/>
      <c r="LY46" s="124"/>
      <c r="LZ46" s="124"/>
      <c r="MA46" s="124"/>
      <c r="MB46" s="124"/>
      <c r="MC46" s="124"/>
      <c r="MD46" s="124"/>
      <c r="ME46" s="124"/>
      <c r="MF46" s="124"/>
      <c r="MG46" s="124"/>
      <c r="MH46" s="124"/>
      <c r="MI46" s="124"/>
      <c r="MJ46" s="124"/>
      <c r="MK46" s="124"/>
      <c r="ML46" s="124"/>
      <c r="MM46" s="124"/>
      <c r="MN46" s="124"/>
      <c r="MO46" s="124"/>
      <c r="MP46" s="124"/>
      <c r="MQ46" s="124"/>
      <c r="MR46" s="124"/>
      <c r="MS46" s="124"/>
      <c r="MT46" s="124"/>
      <c r="MU46" s="124"/>
      <c r="MV46" s="124"/>
      <c r="MW46" s="124"/>
      <c r="MX46" s="124"/>
      <c r="MY46" s="124"/>
      <c r="MZ46" s="124"/>
      <c r="NA46" s="124"/>
      <c r="NB46" s="124"/>
      <c r="NC46" s="124"/>
      <c r="ND46" s="124"/>
      <c r="NE46" s="124"/>
      <c r="NF46" s="124"/>
      <c r="NG46" s="124"/>
      <c r="NH46" s="124"/>
      <c r="NI46" s="124"/>
      <c r="NJ46" s="124"/>
      <c r="NK46" s="124"/>
      <c r="NL46" s="124"/>
      <c r="NM46" s="124"/>
      <c r="NN46" s="124"/>
      <c r="NO46" s="124"/>
      <c r="NP46" s="124"/>
      <c r="NQ46" s="124"/>
      <c r="NR46" s="124"/>
      <c r="NS46" s="124"/>
      <c r="NT46" s="124"/>
      <c r="NU46" s="124"/>
      <c r="NV46" s="124"/>
      <c r="NW46" s="124"/>
      <c r="NX46" s="124"/>
      <c r="NY46" s="124"/>
      <c r="NZ46" s="124"/>
      <c r="OA46" s="124"/>
      <c r="OB46" s="124"/>
      <c r="OC46" s="124"/>
      <c r="OD46" s="124"/>
      <c r="OE46" s="124"/>
      <c r="OF46" s="124"/>
      <c r="OG46" s="124"/>
      <c r="OH46" s="124"/>
      <c r="OI46" s="124"/>
      <c r="OJ46" s="124"/>
      <c r="OK46" s="124"/>
      <c r="OL46" s="124"/>
      <c r="OM46" s="124"/>
      <c r="ON46" s="124"/>
      <c r="OO46" s="124"/>
      <c r="OP46" s="124"/>
      <c r="OQ46" s="124"/>
      <c r="OR46" s="124"/>
      <c r="OS46" s="124"/>
      <c r="OT46" s="124"/>
      <c r="OU46" s="124"/>
      <c r="OV46" s="124"/>
      <c r="OW46" s="124"/>
      <c r="OX46" s="124"/>
      <c r="OY46" s="124"/>
      <c r="OZ46" s="124"/>
      <c r="PA46" s="124"/>
      <c r="PB46" s="124"/>
      <c r="PC46" s="124"/>
      <c r="PD46" s="124"/>
      <c r="PE46" s="124"/>
      <c r="PF46" s="124"/>
      <c r="PG46" s="124"/>
      <c r="PH46" s="124"/>
      <c r="PI46" s="124"/>
      <c r="PJ46" s="124"/>
      <c r="PK46" s="124"/>
      <c r="PL46" s="124"/>
      <c r="PM46" s="124"/>
      <c r="PN46" s="124"/>
      <c r="PO46" s="124"/>
      <c r="PP46" s="124"/>
      <c r="PQ46" s="124"/>
      <c r="PR46" s="124"/>
      <c r="PS46" s="124"/>
      <c r="PT46" s="124"/>
      <c r="PU46" s="124"/>
      <c r="PV46" s="124"/>
      <c r="PW46" s="124"/>
      <c r="PX46" s="124"/>
      <c r="PY46" s="124"/>
      <c r="PZ46" s="124"/>
      <c r="QA46" s="124"/>
      <c r="QB46" s="124"/>
      <c r="QC46" s="124"/>
      <c r="QD46" s="124"/>
      <c r="QE46" s="124"/>
      <c r="QF46" s="124"/>
      <c r="QG46" s="124"/>
      <c r="QH46" s="124"/>
      <c r="QI46" s="124"/>
      <c r="QJ46" s="124"/>
      <c r="QK46" s="124"/>
      <c r="QL46" s="124"/>
      <c r="QM46" s="124"/>
      <c r="QN46" s="124"/>
      <c r="QO46" s="124"/>
      <c r="QP46" s="124"/>
      <c r="QQ46" s="124"/>
      <c r="QR46" s="124"/>
      <c r="QS46" s="124"/>
      <c r="QT46" s="124"/>
      <c r="QU46" s="124"/>
      <c r="QV46" s="124"/>
      <c r="QW46" s="124"/>
      <c r="QX46" s="124"/>
      <c r="QY46" s="124"/>
      <c r="QZ46" s="124"/>
      <c r="RA46" s="124"/>
      <c r="RB46" s="124"/>
      <c r="RC46" s="124"/>
      <c r="RD46" s="124"/>
      <c r="RE46" s="124"/>
      <c r="RF46" s="124"/>
      <c r="RG46" s="124"/>
      <c r="RH46" s="124"/>
      <c r="RI46" s="124"/>
      <c r="RJ46" s="124"/>
      <c r="RK46" s="124"/>
      <c r="RL46" s="124"/>
      <c r="RM46" s="124"/>
      <c r="RN46" s="124"/>
      <c r="RO46" s="124"/>
      <c r="RP46" s="124"/>
      <c r="RQ46" s="124"/>
      <c r="RR46" s="124"/>
      <c r="RS46" s="124"/>
      <c r="RT46" s="124"/>
      <c r="RU46" s="124"/>
      <c r="RV46" s="124"/>
      <c r="RW46" s="124"/>
      <c r="RX46" s="124"/>
      <c r="RY46" s="124"/>
      <c r="RZ46" s="124"/>
      <c r="SA46" s="124"/>
      <c r="SB46" s="124"/>
      <c r="SC46" s="124"/>
      <c r="SD46" s="124"/>
      <c r="SE46" s="124"/>
      <c r="SF46" s="124"/>
      <c r="SG46" s="124"/>
      <c r="SH46" s="124"/>
      <c r="SI46" s="124"/>
      <c r="SJ46" s="124"/>
      <c r="SK46" s="124"/>
      <c r="SL46" s="124"/>
      <c r="SM46" s="124"/>
      <c r="SN46" s="124"/>
      <c r="SO46" s="124"/>
      <c r="SP46" s="124"/>
      <c r="SQ46" s="124"/>
      <c r="SR46" s="124"/>
      <c r="SS46" s="124"/>
      <c r="ST46" s="124"/>
      <c r="SU46" s="124"/>
      <c r="SV46" s="124"/>
      <c r="SW46" s="124"/>
      <c r="SX46" s="124"/>
      <c r="SY46" s="124"/>
      <c r="SZ46" s="124"/>
      <c r="TA46" s="124"/>
      <c r="TB46" s="124"/>
      <c r="TC46" s="124"/>
      <c r="TD46" s="124"/>
      <c r="TE46" s="124"/>
      <c r="TF46" s="124"/>
      <c r="TG46" s="124"/>
      <c r="TH46" s="124"/>
      <c r="TI46" s="124"/>
      <c r="TJ46" s="124"/>
      <c r="TK46" s="124"/>
      <c r="TL46" s="124"/>
      <c r="TM46" s="124"/>
      <c r="TN46" s="124"/>
      <c r="TO46" s="124"/>
      <c r="TP46" s="124"/>
      <c r="TQ46" s="124"/>
      <c r="TR46" s="124"/>
      <c r="TS46" s="124"/>
      <c r="TT46" s="124"/>
      <c r="TU46" s="124"/>
      <c r="TV46" s="124"/>
      <c r="TW46" s="124"/>
      <c r="TX46" s="124"/>
      <c r="TY46" s="124"/>
      <c r="TZ46" s="124"/>
      <c r="UA46" s="124"/>
      <c r="UB46" s="124"/>
      <c r="UC46" s="124"/>
      <c r="UD46" s="124"/>
      <c r="UE46" s="124"/>
      <c r="UF46" s="124"/>
      <c r="UG46" s="124"/>
      <c r="UH46" s="124"/>
      <c r="UI46" s="124"/>
      <c r="UJ46" s="124"/>
      <c r="UK46" s="124"/>
      <c r="UL46" s="124"/>
      <c r="UM46" s="124"/>
      <c r="UN46" s="124"/>
      <c r="UO46" s="124"/>
      <c r="UP46" s="124"/>
      <c r="UQ46" s="124"/>
      <c r="UR46" s="124"/>
      <c r="US46" s="124"/>
      <c r="UT46" s="124"/>
      <c r="UU46" s="124"/>
      <c r="UV46" s="124"/>
      <c r="UW46" s="124"/>
      <c r="UX46" s="124"/>
      <c r="UY46" s="124"/>
      <c r="UZ46" s="124"/>
      <c r="VA46" s="124"/>
      <c r="VB46" s="124"/>
      <c r="VC46" s="124"/>
      <c r="VD46" s="124"/>
      <c r="VE46" s="124"/>
      <c r="VF46" s="124"/>
      <c r="VG46" s="124"/>
      <c r="VH46" s="124"/>
      <c r="VI46" s="124"/>
      <c r="VJ46" s="124"/>
      <c r="VK46" s="124"/>
      <c r="VL46" s="124"/>
      <c r="VM46" s="124"/>
      <c r="VN46" s="124"/>
      <c r="VO46" s="124"/>
      <c r="VP46" s="124"/>
      <c r="VQ46" s="124"/>
      <c r="VR46" s="124"/>
      <c r="VS46" s="124"/>
      <c r="VT46" s="124"/>
      <c r="VU46" s="124"/>
      <c r="VV46" s="124"/>
      <c r="VW46" s="124"/>
      <c r="VX46" s="124"/>
      <c r="VY46" s="124"/>
      <c r="VZ46" s="124"/>
      <c r="WA46" s="124"/>
      <c r="WB46" s="124"/>
      <c r="WC46" s="124"/>
      <c r="WD46" s="124"/>
      <c r="WE46" s="124"/>
      <c r="WF46" s="124"/>
      <c r="WG46" s="124"/>
      <c r="WH46" s="124"/>
      <c r="WI46" s="124"/>
      <c r="WJ46" s="124"/>
      <c r="WK46" s="124"/>
      <c r="WL46" s="124"/>
      <c r="WM46" s="124"/>
      <c r="WN46" s="124"/>
      <c r="WO46" s="124"/>
      <c r="WP46" s="124"/>
      <c r="WQ46" s="124"/>
      <c r="WR46" s="124"/>
      <c r="WS46" s="124"/>
      <c r="WT46" s="124"/>
      <c r="WU46" s="124"/>
      <c r="WV46" s="124"/>
      <c r="WW46" s="124"/>
      <c r="WX46" s="124"/>
      <c r="WY46" s="124"/>
      <c r="WZ46" s="124"/>
      <c r="XA46" s="124"/>
      <c r="XB46" s="124"/>
      <c r="XC46" s="124"/>
      <c r="XD46" s="124"/>
      <c r="XE46" s="124"/>
      <c r="XF46" s="124"/>
      <c r="XG46" s="124"/>
      <c r="XH46" s="124"/>
      <c r="XI46" s="124"/>
      <c r="XJ46" s="124"/>
      <c r="XK46" s="124"/>
      <c r="XL46" s="124"/>
      <c r="XM46" s="124"/>
      <c r="XN46" s="124"/>
      <c r="XO46" s="124"/>
      <c r="XP46" s="124"/>
      <c r="XQ46" s="124"/>
      <c r="XR46" s="124"/>
      <c r="XS46" s="124"/>
      <c r="XT46" s="124"/>
      <c r="XU46" s="124"/>
      <c r="XV46" s="124"/>
      <c r="XW46" s="124"/>
      <c r="XX46" s="124"/>
      <c r="XY46" s="124"/>
      <c r="XZ46" s="124"/>
      <c r="YA46" s="124"/>
      <c r="YB46" s="124"/>
      <c r="YC46" s="124"/>
      <c r="YD46" s="124"/>
      <c r="YE46" s="124"/>
      <c r="YF46" s="124"/>
      <c r="YG46" s="124"/>
      <c r="YH46" s="124"/>
      <c r="YI46" s="124"/>
      <c r="YJ46" s="124"/>
      <c r="YK46" s="124"/>
      <c r="YL46" s="124"/>
      <c r="YM46" s="124"/>
      <c r="YN46" s="124"/>
      <c r="YO46" s="124"/>
      <c r="YP46" s="124"/>
      <c r="YQ46" s="124"/>
      <c r="YR46" s="124"/>
      <c r="YS46" s="124"/>
      <c r="YT46" s="124"/>
      <c r="YU46" s="124"/>
      <c r="YV46" s="124"/>
      <c r="YW46" s="124"/>
      <c r="YX46" s="124"/>
      <c r="YY46" s="124"/>
      <c r="YZ46" s="124"/>
      <c r="ZA46" s="124"/>
      <c r="ZB46" s="124"/>
      <c r="ZC46" s="124"/>
      <c r="ZD46" s="124"/>
      <c r="ZE46" s="124"/>
      <c r="ZF46" s="124"/>
      <c r="ZG46" s="124"/>
      <c r="ZH46" s="124"/>
      <c r="ZI46" s="124"/>
      <c r="ZJ46" s="124"/>
      <c r="ZK46" s="124"/>
      <c r="ZL46" s="124"/>
      <c r="ZM46" s="124"/>
      <c r="ZN46" s="124"/>
      <c r="ZO46" s="124"/>
      <c r="ZP46" s="124"/>
      <c r="ZQ46" s="124"/>
      <c r="ZR46" s="124"/>
      <c r="ZS46" s="124"/>
      <c r="ZT46" s="124"/>
      <c r="ZU46" s="124"/>
      <c r="ZV46" s="124"/>
      <c r="ZW46" s="124"/>
      <c r="ZX46" s="124"/>
      <c r="ZY46" s="124"/>
      <c r="ZZ46" s="124"/>
      <c r="AAA46" s="124"/>
      <c r="AAB46" s="124"/>
      <c r="AAC46" s="124"/>
      <c r="AAD46" s="124"/>
      <c r="AAE46" s="124"/>
      <c r="AAF46" s="124"/>
      <c r="AAG46" s="124"/>
      <c r="AAH46" s="124"/>
      <c r="AAI46" s="124"/>
      <c r="AAJ46" s="124"/>
      <c r="AAK46" s="124"/>
      <c r="AAL46" s="124"/>
      <c r="AAM46" s="124"/>
      <c r="AAN46" s="124"/>
      <c r="AAO46" s="124"/>
      <c r="AAP46" s="124"/>
      <c r="AAQ46" s="124"/>
      <c r="AAR46" s="124"/>
      <c r="AAS46" s="124"/>
      <c r="AAT46" s="124"/>
      <c r="AAU46" s="124"/>
      <c r="AAV46" s="124"/>
      <c r="AAW46" s="124"/>
      <c r="AAX46" s="124"/>
      <c r="AAY46" s="124"/>
      <c r="AAZ46" s="124"/>
      <c r="ABA46" s="124"/>
      <c r="ABB46" s="124"/>
      <c r="ABC46" s="124"/>
      <c r="ABD46" s="124"/>
      <c r="ABE46" s="124"/>
      <c r="ABF46" s="124"/>
      <c r="ABG46" s="124"/>
      <c r="ABH46" s="124"/>
      <c r="ABI46" s="124"/>
      <c r="ABJ46" s="124"/>
      <c r="ABK46" s="124"/>
      <c r="ABL46" s="124"/>
      <c r="ABM46" s="124"/>
      <c r="ABN46" s="124"/>
      <c r="ABO46" s="124"/>
      <c r="ABP46" s="124"/>
      <c r="ABQ46" s="124"/>
      <c r="ABR46" s="124"/>
      <c r="ABS46" s="124"/>
      <c r="ABT46" s="124"/>
      <c r="ABU46" s="124"/>
      <c r="ABV46" s="124"/>
      <c r="ABW46" s="124"/>
      <c r="ABX46" s="124"/>
      <c r="ABY46" s="124"/>
      <c r="ABZ46" s="124"/>
      <c r="ACA46" s="124"/>
      <c r="ACB46" s="124"/>
      <c r="ACC46" s="124"/>
      <c r="ACD46" s="124"/>
      <c r="ACE46" s="124"/>
      <c r="ACF46" s="124"/>
      <c r="ACG46" s="124"/>
      <c r="ACH46" s="124"/>
      <c r="ACI46" s="124"/>
      <c r="ACJ46" s="124"/>
      <c r="ACK46" s="124"/>
      <c r="ACL46" s="124"/>
      <c r="ACM46" s="124"/>
      <c r="ACN46" s="124"/>
      <c r="ACO46" s="124"/>
      <c r="ACP46" s="124"/>
      <c r="ACQ46" s="124"/>
      <c r="ACR46" s="124"/>
      <c r="ACS46" s="124"/>
      <c r="ACT46" s="124"/>
      <c r="ACU46" s="124"/>
      <c r="ACV46" s="124"/>
      <c r="ACW46" s="124"/>
      <c r="ACX46" s="124"/>
      <c r="ACY46" s="124"/>
      <c r="ACZ46" s="124"/>
      <c r="ADA46" s="124"/>
      <c r="ADB46" s="124"/>
      <c r="ADC46" s="124"/>
      <c r="ADD46" s="124"/>
      <c r="ADE46" s="124"/>
      <c r="ADF46" s="124"/>
      <c r="ADG46" s="124"/>
      <c r="ADH46" s="124"/>
      <c r="ADI46" s="124"/>
      <c r="ADJ46" s="124"/>
      <c r="ADK46" s="124"/>
      <c r="ADL46" s="124"/>
      <c r="ADM46" s="124"/>
      <c r="ADN46" s="124"/>
      <c r="ADO46" s="124"/>
      <c r="ADP46" s="124"/>
      <c r="ADQ46" s="124"/>
      <c r="ADR46" s="124"/>
      <c r="ADS46" s="124"/>
      <c r="ADT46" s="124"/>
      <c r="ADU46" s="124"/>
      <c r="ADV46" s="124"/>
      <c r="ADW46" s="124"/>
      <c r="ADX46" s="124"/>
      <c r="ADY46" s="124"/>
      <c r="ADZ46" s="124"/>
      <c r="AEA46" s="124"/>
      <c r="AEB46" s="124"/>
      <c r="AEC46" s="124"/>
      <c r="AED46" s="124"/>
      <c r="AEE46" s="124"/>
      <c r="AEF46" s="124"/>
      <c r="AEG46" s="124"/>
      <c r="AEH46" s="124"/>
      <c r="AEI46" s="124"/>
      <c r="AEJ46" s="124"/>
      <c r="AEK46" s="124"/>
      <c r="AEL46" s="124"/>
      <c r="AEM46" s="124"/>
      <c r="AEN46" s="124"/>
      <c r="AEO46" s="124"/>
      <c r="AEP46" s="124"/>
      <c r="AEQ46" s="124"/>
      <c r="AER46" s="124"/>
      <c r="AES46" s="124"/>
      <c r="AET46" s="124"/>
      <c r="AEU46" s="124"/>
      <c r="AEV46" s="124"/>
      <c r="AEW46" s="124"/>
      <c r="AEX46" s="124"/>
      <c r="AEY46" s="124"/>
      <c r="AEZ46" s="124"/>
      <c r="AFA46" s="124"/>
      <c r="AFB46" s="124"/>
      <c r="AFC46" s="124"/>
      <c r="AFD46" s="124"/>
      <c r="AFE46" s="124"/>
      <c r="AFF46" s="124"/>
      <c r="AFG46" s="124"/>
      <c r="AFH46" s="124"/>
      <c r="AFI46" s="124"/>
      <c r="AFJ46" s="124"/>
      <c r="AFK46" s="124"/>
      <c r="AFL46" s="124"/>
      <c r="AFM46" s="124"/>
      <c r="AFN46" s="124"/>
      <c r="AFO46" s="124"/>
      <c r="AFP46" s="124"/>
      <c r="AFQ46" s="124"/>
      <c r="AFR46" s="124"/>
      <c r="AFS46" s="124"/>
      <c r="AFT46" s="124"/>
      <c r="AFU46" s="124"/>
      <c r="AFV46" s="124"/>
      <c r="AFW46" s="124"/>
      <c r="AFX46" s="124"/>
      <c r="AFY46" s="124"/>
      <c r="AFZ46" s="124"/>
      <c r="AGA46" s="124"/>
      <c r="AGB46" s="124"/>
      <c r="AGC46" s="124"/>
      <c r="AGD46" s="124"/>
      <c r="AGE46" s="124"/>
      <c r="AGF46" s="124"/>
      <c r="AGG46" s="124"/>
      <c r="AGH46" s="124"/>
      <c r="AGI46" s="124"/>
      <c r="AGJ46" s="124"/>
      <c r="AGK46" s="124"/>
      <c r="AGL46" s="124"/>
      <c r="AGM46" s="124"/>
      <c r="AGN46" s="124"/>
      <c r="AGO46" s="124"/>
      <c r="AGP46" s="124"/>
      <c r="AGQ46" s="124"/>
      <c r="AGR46" s="124"/>
      <c r="AGS46" s="124"/>
      <c r="AGT46" s="124"/>
      <c r="AGU46" s="124"/>
      <c r="AGV46" s="124"/>
      <c r="AGW46" s="124"/>
      <c r="AGX46" s="124"/>
      <c r="AGY46" s="124"/>
      <c r="AGZ46" s="124"/>
      <c r="AHA46" s="124"/>
      <c r="AHB46" s="124"/>
      <c r="AHC46" s="124"/>
      <c r="AHD46" s="124"/>
      <c r="AHE46" s="124"/>
      <c r="AHF46" s="124"/>
      <c r="AHG46" s="124"/>
      <c r="AHH46" s="124"/>
      <c r="AHI46" s="124"/>
      <c r="AHJ46" s="124"/>
      <c r="AHK46" s="124"/>
      <c r="AHL46" s="124"/>
      <c r="AHM46" s="124"/>
      <c r="AHN46" s="124"/>
      <c r="AHO46" s="124"/>
      <c r="AHP46" s="124"/>
      <c r="AHQ46" s="124"/>
      <c r="AHR46" s="124"/>
      <c r="AHS46" s="124"/>
      <c r="AHT46" s="124"/>
      <c r="AHU46" s="124"/>
      <c r="AHV46" s="124"/>
      <c r="AHW46" s="124"/>
      <c r="AHX46" s="124"/>
      <c r="AHY46" s="124"/>
      <c r="AHZ46" s="124"/>
      <c r="AIA46" s="124"/>
      <c r="AIB46" s="124"/>
      <c r="AIC46" s="124"/>
      <c r="AID46" s="124"/>
      <c r="AIE46" s="124"/>
      <c r="AIF46" s="124"/>
      <c r="AIG46" s="124"/>
      <c r="AIH46" s="124"/>
      <c r="AII46" s="124"/>
      <c r="AIJ46" s="124"/>
      <c r="AIK46" s="124"/>
      <c r="AIL46" s="124"/>
      <c r="AIM46" s="124"/>
      <c r="AIN46" s="124"/>
      <c r="AIO46" s="124"/>
      <c r="AIP46" s="124"/>
      <c r="AIQ46" s="124"/>
      <c r="AIR46" s="124"/>
      <c r="AIS46" s="124"/>
    </row>
    <row r="47" spans="1:929" ht="119.1" customHeight="1" x14ac:dyDescent="0.2">
      <c r="A47" s="40"/>
      <c r="B47" s="98">
        <v>7</v>
      </c>
      <c r="C47" s="266" t="s">
        <v>385</v>
      </c>
      <c r="D47" s="267"/>
      <c r="E47" s="153"/>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c r="DV47" s="124"/>
      <c r="DW47" s="124"/>
      <c r="DX47" s="124"/>
      <c r="DY47" s="124"/>
      <c r="DZ47" s="124"/>
      <c r="EA47" s="124"/>
      <c r="EB47" s="124"/>
      <c r="EC47" s="124"/>
      <c r="ED47" s="124"/>
      <c r="EE47" s="124"/>
      <c r="EF47" s="124"/>
      <c r="EG47" s="124"/>
      <c r="EH47" s="124"/>
      <c r="EI47" s="124"/>
      <c r="EJ47" s="124"/>
      <c r="EK47" s="124"/>
      <c r="EL47" s="124"/>
      <c r="EM47" s="124"/>
      <c r="EN47" s="124"/>
      <c r="EO47" s="124"/>
      <c r="EP47" s="124"/>
      <c r="EQ47" s="124"/>
      <c r="ER47" s="124"/>
      <c r="ES47" s="124"/>
      <c r="ET47" s="124"/>
      <c r="EU47" s="124"/>
      <c r="EV47" s="124"/>
      <c r="EW47" s="124"/>
      <c r="EX47" s="124"/>
      <c r="EY47" s="124"/>
      <c r="EZ47" s="124"/>
      <c r="FA47" s="124"/>
      <c r="FB47" s="124"/>
      <c r="FC47" s="124"/>
      <c r="FD47" s="124"/>
      <c r="FE47" s="124"/>
      <c r="FF47" s="124"/>
      <c r="FG47" s="124"/>
      <c r="FH47" s="124"/>
      <c r="FI47" s="124"/>
      <c r="FJ47" s="124"/>
      <c r="FK47" s="124"/>
      <c r="FL47" s="124"/>
      <c r="FM47" s="124"/>
      <c r="FN47" s="124"/>
      <c r="FO47" s="124"/>
      <c r="FP47" s="124"/>
      <c r="FQ47" s="124"/>
      <c r="FR47" s="124"/>
      <c r="FS47" s="124"/>
      <c r="FT47" s="124"/>
      <c r="FU47" s="124"/>
      <c r="FV47" s="124"/>
      <c r="FW47" s="124"/>
      <c r="FX47" s="124"/>
      <c r="FY47" s="124"/>
      <c r="FZ47" s="124"/>
      <c r="GA47" s="124"/>
      <c r="GB47" s="124"/>
      <c r="GC47" s="124"/>
      <c r="GD47" s="124"/>
      <c r="GE47" s="124"/>
      <c r="GF47" s="124"/>
      <c r="GG47" s="124"/>
      <c r="GH47" s="124"/>
      <c r="GI47" s="124"/>
      <c r="GJ47" s="124"/>
      <c r="GK47" s="124"/>
      <c r="GL47" s="124" t="s">
        <v>347</v>
      </c>
      <c r="GM47" s="124"/>
      <c r="GN47" s="124"/>
      <c r="GO47" s="124"/>
      <c r="GP47" s="124"/>
      <c r="GQ47" s="124"/>
      <c r="GR47" s="124"/>
      <c r="GS47" s="124"/>
      <c r="GT47" s="124"/>
      <c r="GU47" s="124"/>
      <c r="GV47" s="124"/>
      <c r="GW47" s="124"/>
      <c r="GX47" s="124"/>
      <c r="GY47" s="124"/>
      <c r="GZ47" s="124"/>
      <c r="HA47" s="124"/>
      <c r="HB47" s="124"/>
      <c r="HC47" s="124"/>
      <c r="HD47" s="124"/>
      <c r="HE47" s="124"/>
      <c r="HF47" s="124"/>
      <c r="HG47" s="124"/>
      <c r="HH47" s="124"/>
      <c r="HI47" s="124"/>
      <c r="HJ47" s="124"/>
      <c r="HK47" s="124"/>
      <c r="HL47" s="124"/>
      <c r="HM47" s="124"/>
      <c r="HN47" s="124"/>
      <c r="HO47" s="124"/>
      <c r="HP47" s="124"/>
      <c r="HQ47" s="124"/>
      <c r="HR47" s="124"/>
      <c r="HS47" s="124"/>
      <c r="HT47" s="124"/>
      <c r="HU47" s="124"/>
      <c r="HV47" s="124"/>
      <c r="HW47" s="124"/>
      <c r="HX47" s="124"/>
      <c r="HY47" s="124"/>
      <c r="HZ47" s="124"/>
      <c r="IA47" s="124"/>
      <c r="IB47" s="124"/>
      <c r="IC47" s="124"/>
      <c r="ID47" s="124"/>
      <c r="IE47" s="124"/>
      <c r="IF47" s="124"/>
      <c r="IG47" s="124"/>
      <c r="IH47" s="124"/>
      <c r="II47" s="124"/>
      <c r="IJ47" s="124"/>
      <c r="IK47" s="124"/>
      <c r="IL47" s="124"/>
      <c r="IM47" s="124"/>
      <c r="IN47" s="124"/>
      <c r="IO47" s="124"/>
      <c r="IP47" s="124"/>
      <c r="IQ47" s="124"/>
      <c r="IR47" s="124"/>
      <c r="IS47" s="124"/>
      <c r="IT47" s="124"/>
      <c r="IU47" s="124"/>
      <c r="IV47" s="124"/>
      <c r="IW47" s="124"/>
      <c r="IX47" s="124"/>
      <c r="IY47" s="124"/>
      <c r="IZ47" s="124"/>
      <c r="JA47" s="124"/>
      <c r="JB47" s="124"/>
      <c r="JC47" s="124"/>
      <c r="JD47" s="124"/>
      <c r="JE47" s="124"/>
      <c r="JF47" s="124"/>
      <c r="JG47" s="124"/>
      <c r="JH47" s="124"/>
      <c r="JI47" s="124"/>
      <c r="JJ47" s="124"/>
      <c r="JK47" s="124"/>
      <c r="JL47" s="124"/>
      <c r="JM47" s="124"/>
      <c r="JN47" s="124"/>
      <c r="JO47" s="124"/>
      <c r="JP47" s="124"/>
      <c r="JQ47" s="124"/>
      <c r="JR47" s="124"/>
      <c r="JS47" s="124"/>
      <c r="JT47" s="124"/>
      <c r="JU47" s="124"/>
      <c r="JV47" s="124"/>
      <c r="JW47" s="124"/>
      <c r="JX47" s="124"/>
      <c r="JY47" s="124"/>
      <c r="JZ47" s="124"/>
      <c r="KA47" s="124"/>
      <c r="KB47" s="124"/>
      <c r="KC47" s="124"/>
      <c r="KD47" s="124"/>
      <c r="KE47" s="124"/>
      <c r="KF47" s="124"/>
      <c r="KG47" s="124"/>
      <c r="KH47" s="124"/>
      <c r="KI47" s="124"/>
      <c r="KJ47" s="124"/>
      <c r="KK47" s="124"/>
      <c r="KL47" s="124"/>
      <c r="KM47" s="124"/>
      <c r="KN47" s="124"/>
      <c r="KO47" s="124"/>
      <c r="KP47" s="124"/>
      <c r="KQ47" s="124"/>
      <c r="KR47" s="124"/>
      <c r="KS47" s="124"/>
      <c r="KT47" s="124"/>
      <c r="KU47" s="124"/>
      <c r="KV47" s="124"/>
      <c r="KW47" s="124"/>
      <c r="KX47" s="124"/>
      <c r="KY47" s="124"/>
      <c r="KZ47" s="124"/>
      <c r="LA47" s="124"/>
      <c r="LB47" s="124"/>
      <c r="LC47" s="124"/>
      <c r="LD47" s="124"/>
      <c r="LE47" s="124"/>
      <c r="LF47" s="124"/>
      <c r="LG47" s="124"/>
      <c r="LH47" s="124"/>
      <c r="LI47" s="124"/>
      <c r="LJ47" s="124"/>
      <c r="LK47" s="124"/>
      <c r="LL47" s="124"/>
      <c r="LM47" s="124"/>
      <c r="LN47" s="124"/>
      <c r="LO47" s="124"/>
      <c r="LP47" s="124"/>
      <c r="LQ47" s="124"/>
      <c r="LR47" s="124"/>
      <c r="LS47" s="124"/>
      <c r="LT47" s="124"/>
      <c r="LU47" s="124"/>
      <c r="LV47" s="124"/>
      <c r="LW47" s="124"/>
      <c r="LX47" s="124"/>
      <c r="LY47" s="124"/>
      <c r="LZ47" s="124"/>
      <c r="MA47" s="124"/>
      <c r="MB47" s="124"/>
      <c r="MC47" s="124"/>
      <c r="MD47" s="124"/>
      <c r="ME47" s="124"/>
      <c r="MF47" s="124"/>
      <c r="MG47" s="124"/>
      <c r="MH47" s="124"/>
      <c r="MI47" s="124"/>
      <c r="MJ47" s="124"/>
      <c r="MK47" s="124"/>
      <c r="ML47" s="124"/>
      <c r="MM47" s="124"/>
      <c r="MN47" s="124"/>
      <c r="MO47" s="124"/>
      <c r="MP47" s="124"/>
      <c r="MQ47" s="124"/>
      <c r="MR47" s="124"/>
      <c r="MS47" s="124"/>
      <c r="MT47" s="124"/>
      <c r="MU47" s="124"/>
      <c r="MV47" s="124"/>
      <c r="MW47" s="124"/>
      <c r="MX47" s="124"/>
      <c r="MY47" s="124"/>
      <c r="MZ47" s="124"/>
      <c r="NA47" s="124"/>
      <c r="NB47" s="124"/>
      <c r="NC47" s="124"/>
      <c r="ND47" s="124"/>
      <c r="NE47" s="124"/>
      <c r="NF47" s="124"/>
      <c r="NG47" s="124"/>
      <c r="NH47" s="124"/>
      <c r="NI47" s="124"/>
      <c r="NJ47" s="124"/>
      <c r="NK47" s="124"/>
      <c r="NL47" s="124"/>
      <c r="NM47" s="124"/>
      <c r="NN47" s="124"/>
      <c r="NO47" s="124"/>
      <c r="NP47" s="124"/>
      <c r="NQ47" s="124"/>
      <c r="NR47" s="124"/>
      <c r="NS47" s="124"/>
      <c r="NT47" s="124"/>
      <c r="NU47" s="124"/>
      <c r="NV47" s="124"/>
      <c r="NW47" s="124"/>
      <c r="NX47" s="124"/>
      <c r="NY47" s="124"/>
      <c r="NZ47" s="124"/>
      <c r="OA47" s="124"/>
      <c r="OB47" s="124"/>
      <c r="OC47" s="124"/>
      <c r="OD47" s="124"/>
      <c r="OE47" s="124"/>
      <c r="OF47" s="124"/>
      <c r="OG47" s="124"/>
      <c r="OH47" s="124"/>
      <c r="OI47" s="124"/>
      <c r="OJ47" s="124"/>
      <c r="OK47" s="124"/>
      <c r="OL47" s="124"/>
      <c r="OM47" s="124"/>
      <c r="ON47" s="124"/>
      <c r="OO47" s="124"/>
      <c r="OP47" s="124"/>
      <c r="OQ47" s="124"/>
      <c r="OR47" s="124"/>
      <c r="OS47" s="124"/>
      <c r="OT47" s="124"/>
      <c r="OU47" s="124"/>
      <c r="OV47" s="124"/>
      <c r="OW47" s="124"/>
      <c r="OX47" s="124"/>
      <c r="OY47" s="124"/>
      <c r="OZ47" s="124"/>
      <c r="PA47" s="124"/>
      <c r="PB47" s="124"/>
      <c r="PC47" s="124"/>
      <c r="PD47" s="124"/>
      <c r="PE47" s="124"/>
      <c r="PF47" s="124"/>
      <c r="PG47" s="124"/>
      <c r="PH47" s="124"/>
      <c r="PI47" s="124"/>
      <c r="PJ47" s="124"/>
      <c r="PK47" s="124"/>
      <c r="PL47" s="124"/>
      <c r="PM47" s="124"/>
      <c r="PN47" s="124"/>
      <c r="PO47" s="124"/>
      <c r="PP47" s="124"/>
      <c r="PQ47" s="124"/>
      <c r="PR47" s="124"/>
      <c r="PS47" s="124"/>
      <c r="PT47" s="124"/>
      <c r="PU47" s="124"/>
      <c r="PV47" s="124"/>
      <c r="PW47" s="124"/>
      <c r="PX47" s="124"/>
      <c r="PY47" s="124"/>
      <c r="PZ47" s="124"/>
      <c r="QA47" s="124"/>
      <c r="QB47" s="124"/>
      <c r="QC47" s="124"/>
      <c r="QD47" s="124"/>
      <c r="QE47" s="124"/>
      <c r="QF47" s="124"/>
      <c r="QG47" s="124"/>
      <c r="QH47" s="124"/>
      <c r="QI47" s="124"/>
      <c r="QJ47" s="124"/>
      <c r="QK47" s="124"/>
      <c r="QL47" s="124"/>
      <c r="QM47" s="124"/>
      <c r="QN47" s="124"/>
      <c r="QO47" s="124"/>
      <c r="QP47" s="124"/>
      <c r="QQ47" s="124"/>
      <c r="QR47" s="124"/>
      <c r="QS47" s="124"/>
      <c r="QT47" s="124"/>
      <c r="QU47" s="124"/>
      <c r="QV47" s="124"/>
      <c r="QW47" s="124"/>
      <c r="QX47" s="124"/>
      <c r="QY47" s="124"/>
      <c r="QZ47" s="124"/>
      <c r="RA47" s="124"/>
      <c r="RB47" s="124"/>
      <c r="RC47" s="124"/>
      <c r="RD47" s="124"/>
      <c r="RE47" s="124"/>
      <c r="RF47" s="124"/>
      <c r="RG47" s="124"/>
      <c r="RH47" s="124"/>
      <c r="RI47" s="124"/>
      <c r="RJ47" s="124"/>
      <c r="RK47" s="124"/>
      <c r="RL47" s="124"/>
      <c r="RM47" s="124"/>
      <c r="RN47" s="124"/>
      <c r="RO47" s="124"/>
      <c r="RP47" s="124"/>
      <c r="RQ47" s="124"/>
      <c r="RR47" s="124"/>
      <c r="RS47" s="124"/>
      <c r="RT47" s="124"/>
      <c r="RU47" s="124"/>
      <c r="RV47" s="124"/>
      <c r="RW47" s="124"/>
      <c r="RX47" s="124"/>
      <c r="RY47" s="124"/>
      <c r="RZ47" s="124"/>
      <c r="SA47" s="124"/>
      <c r="SB47" s="124"/>
      <c r="SC47" s="124"/>
      <c r="SD47" s="124"/>
      <c r="SE47" s="124"/>
      <c r="SF47" s="124"/>
      <c r="SG47" s="124"/>
      <c r="SH47" s="124"/>
      <c r="SI47" s="124"/>
      <c r="SJ47" s="124"/>
      <c r="SK47" s="124"/>
      <c r="SL47" s="124"/>
      <c r="SM47" s="124"/>
      <c r="SN47" s="124"/>
      <c r="SO47" s="124"/>
      <c r="SP47" s="124"/>
      <c r="SQ47" s="124"/>
      <c r="SR47" s="124"/>
      <c r="SS47" s="124"/>
      <c r="ST47" s="124"/>
      <c r="SU47" s="124"/>
      <c r="SV47" s="124"/>
      <c r="SW47" s="124"/>
      <c r="SX47" s="124"/>
      <c r="SY47" s="124"/>
      <c r="SZ47" s="124"/>
      <c r="TA47" s="124"/>
      <c r="TB47" s="124"/>
      <c r="TC47" s="124"/>
      <c r="TD47" s="124"/>
      <c r="TE47" s="124"/>
      <c r="TF47" s="124"/>
      <c r="TG47" s="124"/>
      <c r="TH47" s="124"/>
      <c r="TI47" s="124"/>
      <c r="TJ47" s="124"/>
      <c r="TK47" s="124"/>
      <c r="TL47" s="124"/>
      <c r="TM47" s="124"/>
      <c r="TN47" s="124"/>
      <c r="TO47" s="124"/>
      <c r="TP47" s="124"/>
      <c r="TQ47" s="124"/>
      <c r="TR47" s="124"/>
      <c r="TS47" s="124"/>
      <c r="TT47" s="124"/>
      <c r="TU47" s="124"/>
      <c r="TV47" s="124"/>
      <c r="TW47" s="124"/>
      <c r="TX47" s="124"/>
      <c r="TY47" s="124"/>
      <c r="TZ47" s="124"/>
      <c r="UA47" s="124"/>
      <c r="UB47" s="124"/>
      <c r="UC47" s="124"/>
      <c r="UD47" s="124"/>
      <c r="UE47" s="124"/>
      <c r="UF47" s="124"/>
      <c r="UG47" s="124"/>
      <c r="UH47" s="124"/>
      <c r="UI47" s="124"/>
      <c r="UJ47" s="124"/>
      <c r="UK47" s="124"/>
      <c r="UL47" s="124"/>
      <c r="UM47" s="124"/>
      <c r="UN47" s="124"/>
      <c r="UO47" s="124"/>
      <c r="UP47" s="124"/>
      <c r="UQ47" s="124"/>
      <c r="UR47" s="124"/>
      <c r="US47" s="124"/>
      <c r="UT47" s="124"/>
      <c r="UU47" s="124"/>
      <c r="UV47" s="124"/>
      <c r="UW47" s="124"/>
      <c r="UX47" s="124"/>
      <c r="UY47" s="124"/>
      <c r="UZ47" s="124"/>
      <c r="VA47" s="124"/>
      <c r="VB47" s="124"/>
      <c r="VC47" s="124"/>
      <c r="VD47" s="124"/>
      <c r="VE47" s="124"/>
      <c r="VF47" s="124"/>
      <c r="VG47" s="124"/>
      <c r="VH47" s="124"/>
      <c r="VI47" s="124"/>
      <c r="VJ47" s="124"/>
      <c r="VK47" s="124"/>
      <c r="VL47" s="124"/>
      <c r="VM47" s="124"/>
      <c r="VN47" s="124"/>
      <c r="VO47" s="124"/>
      <c r="VP47" s="124"/>
      <c r="VQ47" s="124"/>
      <c r="VR47" s="124"/>
      <c r="VS47" s="124"/>
      <c r="VT47" s="124"/>
      <c r="VU47" s="124"/>
      <c r="VV47" s="124"/>
      <c r="VW47" s="124"/>
      <c r="VX47" s="124"/>
      <c r="VY47" s="124"/>
      <c r="VZ47" s="124"/>
      <c r="WA47" s="124"/>
      <c r="WB47" s="124"/>
      <c r="WC47" s="124"/>
      <c r="WD47" s="124"/>
      <c r="WE47" s="124"/>
      <c r="WF47" s="124"/>
      <c r="WG47" s="124"/>
      <c r="WH47" s="124"/>
      <c r="WI47" s="124"/>
      <c r="WJ47" s="124"/>
      <c r="WK47" s="124"/>
      <c r="WL47" s="124"/>
      <c r="WM47" s="124"/>
      <c r="WN47" s="124"/>
      <c r="WO47" s="124"/>
      <c r="WP47" s="124"/>
      <c r="WQ47" s="124"/>
      <c r="WR47" s="124"/>
      <c r="WS47" s="124"/>
      <c r="WT47" s="124"/>
      <c r="WU47" s="124"/>
      <c r="WV47" s="124"/>
      <c r="WW47" s="124"/>
      <c r="WX47" s="124"/>
      <c r="WY47" s="124"/>
      <c r="WZ47" s="124"/>
      <c r="XA47" s="124"/>
      <c r="XB47" s="124"/>
      <c r="XC47" s="124"/>
      <c r="XD47" s="124"/>
      <c r="XE47" s="124"/>
      <c r="XF47" s="124"/>
      <c r="XG47" s="124"/>
      <c r="XH47" s="124"/>
      <c r="XI47" s="124"/>
      <c r="XJ47" s="124"/>
      <c r="XK47" s="124"/>
      <c r="XL47" s="124"/>
      <c r="XM47" s="124"/>
      <c r="XN47" s="124"/>
      <c r="XO47" s="124"/>
      <c r="XP47" s="124"/>
      <c r="XQ47" s="124"/>
      <c r="XR47" s="124"/>
      <c r="XS47" s="124"/>
      <c r="XT47" s="124"/>
      <c r="XU47" s="124"/>
      <c r="XV47" s="124"/>
      <c r="XW47" s="124"/>
      <c r="XX47" s="124"/>
      <c r="XY47" s="124"/>
      <c r="XZ47" s="124"/>
      <c r="YA47" s="124"/>
      <c r="YB47" s="124"/>
      <c r="YC47" s="124"/>
      <c r="YD47" s="124"/>
      <c r="YE47" s="124"/>
      <c r="YF47" s="124"/>
      <c r="YG47" s="124"/>
      <c r="YH47" s="124"/>
      <c r="YI47" s="124"/>
      <c r="YJ47" s="124"/>
      <c r="YK47" s="124"/>
      <c r="YL47" s="124"/>
      <c r="YM47" s="124"/>
      <c r="YN47" s="124"/>
      <c r="YO47" s="124"/>
      <c r="YP47" s="124"/>
      <c r="YQ47" s="124"/>
      <c r="YR47" s="124"/>
      <c r="YS47" s="124"/>
      <c r="YT47" s="124"/>
      <c r="YU47" s="124"/>
      <c r="YV47" s="124"/>
      <c r="YW47" s="124"/>
      <c r="YX47" s="124"/>
      <c r="YY47" s="124"/>
      <c r="YZ47" s="124"/>
      <c r="ZA47" s="124"/>
      <c r="ZB47" s="124"/>
      <c r="ZC47" s="124"/>
      <c r="ZD47" s="124"/>
      <c r="ZE47" s="124"/>
      <c r="ZF47" s="124"/>
      <c r="ZG47" s="124"/>
      <c r="ZH47" s="124"/>
      <c r="ZI47" s="124"/>
      <c r="ZJ47" s="124"/>
      <c r="ZK47" s="124"/>
      <c r="ZL47" s="124"/>
      <c r="ZM47" s="124"/>
      <c r="ZN47" s="124"/>
      <c r="ZO47" s="124"/>
      <c r="ZP47" s="124"/>
      <c r="ZQ47" s="124"/>
      <c r="ZR47" s="124"/>
      <c r="ZS47" s="124"/>
      <c r="ZT47" s="124"/>
      <c r="ZU47" s="124"/>
      <c r="ZV47" s="124"/>
      <c r="ZW47" s="124"/>
      <c r="ZX47" s="124"/>
      <c r="ZY47" s="124"/>
      <c r="ZZ47" s="124"/>
      <c r="AAA47" s="124"/>
      <c r="AAB47" s="124"/>
      <c r="AAC47" s="124"/>
      <c r="AAD47" s="124"/>
      <c r="AAE47" s="124"/>
      <c r="AAF47" s="124"/>
      <c r="AAG47" s="124"/>
      <c r="AAH47" s="124"/>
      <c r="AAI47" s="124"/>
      <c r="AAJ47" s="124"/>
      <c r="AAK47" s="124"/>
      <c r="AAL47" s="124"/>
      <c r="AAM47" s="124"/>
      <c r="AAN47" s="124"/>
      <c r="AAO47" s="124"/>
      <c r="AAP47" s="124"/>
      <c r="AAQ47" s="124"/>
      <c r="AAR47" s="124"/>
      <c r="AAS47" s="124"/>
      <c r="AAT47" s="124"/>
      <c r="AAU47" s="124"/>
      <c r="AAV47" s="124"/>
      <c r="AAW47" s="124"/>
      <c r="AAX47" s="124"/>
      <c r="AAY47" s="124"/>
      <c r="AAZ47" s="124"/>
      <c r="ABA47" s="124"/>
      <c r="ABB47" s="124"/>
      <c r="ABC47" s="124"/>
      <c r="ABD47" s="124"/>
      <c r="ABE47" s="124"/>
      <c r="ABF47" s="124"/>
      <c r="ABG47" s="124"/>
      <c r="ABH47" s="124"/>
      <c r="ABI47" s="124"/>
      <c r="ABJ47" s="124"/>
      <c r="ABK47" s="124"/>
      <c r="ABL47" s="124"/>
      <c r="ABM47" s="124"/>
      <c r="ABN47" s="124"/>
      <c r="ABO47" s="124"/>
      <c r="ABP47" s="124"/>
      <c r="ABQ47" s="124"/>
      <c r="ABR47" s="124"/>
      <c r="ABS47" s="124"/>
      <c r="ABT47" s="124"/>
      <c r="ABU47" s="124"/>
      <c r="ABV47" s="124"/>
      <c r="ABW47" s="124"/>
      <c r="ABX47" s="124"/>
      <c r="ABY47" s="124"/>
      <c r="ABZ47" s="124"/>
      <c r="ACA47" s="124"/>
      <c r="ACB47" s="124"/>
      <c r="ACC47" s="124"/>
      <c r="ACD47" s="124"/>
      <c r="ACE47" s="124"/>
      <c r="ACF47" s="124"/>
      <c r="ACG47" s="124"/>
      <c r="ACH47" s="124"/>
      <c r="ACI47" s="124"/>
      <c r="ACJ47" s="124"/>
      <c r="ACK47" s="124"/>
      <c r="ACL47" s="124"/>
      <c r="ACM47" s="124"/>
      <c r="ACN47" s="124"/>
      <c r="ACO47" s="124"/>
      <c r="ACP47" s="124"/>
      <c r="ACQ47" s="124"/>
      <c r="ACR47" s="124"/>
      <c r="ACS47" s="124"/>
      <c r="ACT47" s="124"/>
      <c r="ACU47" s="124"/>
      <c r="ACV47" s="124"/>
      <c r="ACW47" s="124"/>
      <c r="ACX47" s="124"/>
      <c r="ACY47" s="124"/>
      <c r="ACZ47" s="124"/>
      <c r="ADA47" s="124"/>
      <c r="ADB47" s="124"/>
      <c r="ADC47" s="124"/>
      <c r="ADD47" s="124"/>
      <c r="ADE47" s="124"/>
      <c r="ADF47" s="124"/>
      <c r="ADG47" s="124"/>
      <c r="ADH47" s="124"/>
      <c r="ADI47" s="124"/>
      <c r="ADJ47" s="124"/>
      <c r="ADK47" s="124"/>
      <c r="ADL47" s="124"/>
      <c r="ADM47" s="124"/>
      <c r="ADN47" s="124"/>
      <c r="ADO47" s="124"/>
      <c r="ADP47" s="124"/>
      <c r="ADQ47" s="124"/>
      <c r="ADR47" s="124"/>
      <c r="ADS47" s="124"/>
      <c r="ADT47" s="124"/>
      <c r="ADU47" s="124"/>
      <c r="ADV47" s="124"/>
      <c r="ADW47" s="124"/>
      <c r="ADX47" s="124"/>
      <c r="ADY47" s="124"/>
      <c r="ADZ47" s="124"/>
      <c r="AEA47" s="124"/>
      <c r="AEB47" s="124"/>
      <c r="AEC47" s="124"/>
      <c r="AED47" s="124"/>
      <c r="AEE47" s="124"/>
      <c r="AEF47" s="124"/>
      <c r="AEG47" s="124"/>
      <c r="AEH47" s="124"/>
      <c r="AEI47" s="124"/>
      <c r="AEJ47" s="124"/>
      <c r="AEK47" s="124"/>
      <c r="AEL47" s="124"/>
      <c r="AEM47" s="124"/>
      <c r="AEN47" s="124"/>
      <c r="AEO47" s="124"/>
      <c r="AEP47" s="124"/>
      <c r="AEQ47" s="124"/>
      <c r="AER47" s="124"/>
      <c r="AES47" s="124"/>
      <c r="AET47" s="124"/>
      <c r="AEU47" s="124"/>
      <c r="AEV47" s="124"/>
      <c r="AEW47" s="124"/>
      <c r="AEX47" s="124"/>
      <c r="AEY47" s="124"/>
      <c r="AEZ47" s="124"/>
      <c r="AFA47" s="124"/>
      <c r="AFB47" s="124"/>
      <c r="AFC47" s="124"/>
      <c r="AFD47" s="124"/>
      <c r="AFE47" s="124"/>
      <c r="AFF47" s="124"/>
      <c r="AFG47" s="124"/>
      <c r="AFH47" s="124"/>
      <c r="AFI47" s="124"/>
      <c r="AFJ47" s="124"/>
      <c r="AFK47" s="124"/>
      <c r="AFL47" s="124"/>
      <c r="AFM47" s="124"/>
      <c r="AFN47" s="124"/>
      <c r="AFO47" s="124"/>
      <c r="AFP47" s="124"/>
      <c r="AFQ47" s="124"/>
      <c r="AFR47" s="124"/>
      <c r="AFS47" s="124"/>
      <c r="AFT47" s="124"/>
      <c r="AFU47" s="124"/>
      <c r="AFV47" s="124"/>
      <c r="AFW47" s="124"/>
      <c r="AFX47" s="124"/>
      <c r="AFY47" s="124"/>
      <c r="AFZ47" s="124"/>
      <c r="AGA47" s="124"/>
      <c r="AGB47" s="124"/>
      <c r="AGC47" s="124"/>
      <c r="AGD47" s="124"/>
      <c r="AGE47" s="124"/>
      <c r="AGF47" s="124"/>
      <c r="AGG47" s="124"/>
      <c r="AGH47" s="124"/>
      <c r="AGI47" s="124"/>
      <c r="AGJ47" s="124"/>
      <c r="AGK47" s="124"/>
      <c r="AGL47" s="124"/>
      <c r="AGM47" s="124"/>
      <c r="AGN47" s="124"/>
      <c r="AGO47" s="124"/>
      <c r="AGP47" s="124"/>
      <c r="AGQ47" s="124"/>
      <c r="AGR47" s="124"/>
      <c r="AGS47" s="124"/>
      <c r="AGT47" s="124"/>
      <c r="AGU47" s="124"/>
      <c r="AGV47" s="124"/>
      <c r="AGW47" s="124"/>
      <c r="AGX47" s="124"/>
      <c r="AGY47" s="124"/>
      <c r="AGZ47" s="124"/>
      <c r="AHA47" s="124"/>
      <c r="AHB47" s="124"/>
      <c r="AHC47" s="124"/>
      <c r="AHD47" s="124"/>
      <c r="AHE47" s="124"/>
      <c r="AHF47" s="124"/>
      <c r="AHG47" s="124"/>
      <c r="AHH47" s="124"/>
      <c r="AHI47" s="124"/>
      <c r="AHJ47" s="124"/>
      <c r="AHK47" s="124"/>
      <c r="AHL47" s="124"/>
      <c r="AHM47" s="124"/>
      <c r="AHN47" s="124"/>
      <c r="AHO47" s="124"/>
      <c r="AHP47" s="124"/>
      <c r="AHQ47" s="124"/>
      <c r="AHR47" s="124"/>
      <c r="AHS47" s="124"/>
      <c r="AHT47" s="124"/>
      <c r="AHU47" s="124"/>
      <c r="AHV47" s="124"/>
      <c r="AHW47" s="124"/>
      <c r="AHX47" s="124"/>
      <c r="AHY47" s="124"/>
      <c r="AHZ47" s="124"/>
      <c r="AIA47" s="124"/>
      <c r="AIB47" s="124"/>
      <c r="AIC47" s="124"/>
      <c r="AID47" s="124"/>
      <c r="AIE47" s="124"/>
      <c r="AIF47" s="124"/>
      <c r="AIG47" s="124"/>
      <c r="AIH47" s="124"/>
      <c r="AII47" s="124"/>
      <c r="AIJ47" s="124"/>
      <c r="AIK47" s="124"/>
      <c r="AIL47" s="124"/>
      <c r="AIM47" s="124"/>
      <c r="AIN47" s="124"/>
      <c r="AIO47" s="124"/>
      <c r="AIP47" s="124"/>
      <c r="AIQ47" s="124"/>
      <c r="AIR47" s="124"/>
      <c r="AIS47" s="124"/>
    </row>
    <row r="48" spans="1:929" ht="11.45" customHeight="1" x14ac:dyDescent="0.2">
      <c r="A48" s="40"/>
      <c r="B48" s="105"/>
      <c r="C48" s="105"/>
      <c r="D48" s="105"/>
      <c r="E48" s="153"/>
      <c r="BX48" s="124"/>
      <c r="BY48" s="124"/>
      <c r="BZ48" s="124"/>
      <c r="CA48" s="124"/>
      <c r="CB48" s="124"/>
      <c r="CC48" s="124"/>
      <c r="CD48" s="124"/>
      <c r="CE48" s="124"/>
      <c r="CF48" s="124"/>
      <c r="CG48" s="124"/>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c r="DU48" s="124"/>
      <c r="DV48" s="124"/>
      <c r="DW48" s="124"/>
      <c r="DX48" s="124"/>
      <c r="DY48" s="124"/>
      <c r="DZ48" s="124"/>
      <c r="EA48" s="124"/>
      <c r="EB48" s="124"/>
      <c r="EC48" s="124"/>
      <c r="ED48" s="124"/>
      <c r="EE48" s="124"/>
      <c r="EF48" s="124"/>
      <c r="EG48" s="124"/>
      <c r="EH48" s="124"/>
      <c r="EI48" s="124"/>
      <c r="EJ48" s="124"/>
      <c r="EK48" s="124"/>
      <c r="EL48" s="124"/>
      <c r="EM48" s="124"/>
      <c r="EN48" s="124"/>
      <c r="EO48" s="124"/>
      <c r="EP48" s="124"/>
      <c r="EQ48" s="124"/>
      <c r="ER48" s="124"/>
      <c r="ES48" s="124"/>
      <c r="ET48" s="124"/>
      <c r="EU48" s="124"/>
      <c r="EV48" s="124"/>
      <c r="EW48" s="124"/>
      <c r="EX48" s="124"/>
      <c r="EY48" s="124"/>
      <c r="EZ48" s="124"/>
      <c r="FA48" s="124"/>
      <c r="FB48" s="124"/>
      <c r="FC48" s="124"/>
      <c r="FD48" s="124"/>
      <c r="FE48" s="124"/>
      <c r="FF48" s="124"/>
      <c r="FG48" s="124"/>
      <c r="FH48" s="124"/>
      <c r="FI48" s="124"/>
      <c r="FJ48" s="124"/>
      <c r="FK48" s="124"/>
      <c r="FL48" s="124"/>
      <c r="FM48" s="124"/>
      <c r="FN48" s="124"/>
      <c r="FO48" s="124"/>
      <c r="FP48" s="124"/>
      <c r="FQ48" s="124"/>
      <c r="FR48" s="124"/>
      <c r="FS48" s="124"/>
      <c r="FT48" s="124"/>
      <c r="FU48" s="124"/>
      <c r="FV48" s="124"/>
      <c r="FW48" s="124"/>
      <c r="FX48" s="124"/>
      <c r="FY48" s="124"/>
      <c r="FZ48" s="124"/>
      <c r="GA48" s="124"/>
      <c r="GB48" s="124"/>
      <c r="GC48" s="124"/>
      <c r="GD48" s="124"/>
      <c r="GE48" s="124"/>
      <c r="GF48" s="124"/>
      <c r="GG48" s="124"/>
      <c r="GH48" s="124"/>
      <c r="GI48" s="124"/>
      <c r="GJ48" s="124"/>
      <c r="GK48" s="124"/>
      <c r="GL48" s="124"/>
      <c r="GM48" s="124"/>
      <c r="GN48" s="124"/>
      <c r="GO48" s="124"/>
      <c r="GP48" s="124"/>
      <c r="GQ48" s="124"/>
      <c r="GR48" s="124"/>
      <c r="GS48" s="124"/>
      <c r="GT48" s="124"/>
      <c r="GU48" s="124"/>
      <c r="GV48" s="124"/>
      <c r="GW48" s="124"/>
      <c r="GX48" s="124"/>
      <c r="GY48" s="124"/>
      <c r="GZ48" s="124"/>
      <c r="HA48" s="124"/>
      <c r="HB48" s="124"/>
      <c r="HC48" s="124"/>
      <c r="HD48" s="124"/>
      <c r="HE48" s="124"/>
      <c r="HF48" s="124"/>
      <c r="HG48" s="124"/>
      <c r="HH48" s="124"/>
      <c r="HI48" s="124"/>
      <c r="HJ48" s="124"/>
      <c r="HK48" s="124"/>
      <c r="HL48" s="124"/>
      <c r="HM48" s="124"/>
      <c r="HN48" s="124"/>
      <c r="HO48" s="124"/>
      <c r="HP48" s="124"/>
      <c r="HQ48" s="124"/>
      <c r="HR48" s="124"/>
      <c r="HS48" s="124"/>
      <c r="HT48" s="124"/>
      <c r="HU48" s="124"/>
      <c r="HV48" s="124"/>
      <c r="HW48" s="124"/>
      <c r="HX48" s="124"/>
      <c r="HY48" s="124"/>
      <c r="HZ48" s="124"/>
      <c r="IA48" s="124"/>
      <c r="IB48" s="124"/>
      <c r="IC48" s="124"/>
      <c r="ID48" s="124"/>
      <c r="IE48" s="124"/>
      <c r="IF48" s="124"/>
      <c r="IG48" s="124"/>
      <c r="IH48" s="124"/>
      <c r="II48" s="124"/>
      <c r="IJ48" s="124"/>
      <c r="IK48" s="124"/>
      <c r="IL48" s="124"/>
      <c r="IM48" s="124"/>
      <c r="IN48" s="124"/>
      <c r="IO48" s="124"/>
      <c r="IP48" s="124"/>
      <c r="IQ48" s="124"/>
      <c r="IR48" s="124"/>
      <c r="IS48" s="124"/>
      <c r="IT48" s="124"/>
      <c r="IU48" s="124"/>
      <c r="IV48" s="124"/>
      <c r="IW48" s="124"/>
      <c r="IX48" s="124"/>
      <c r="IY48" s="124"/>
      <c r="IZ48" s="124"/>
      <c r="JA48" s="124"/>
      <c r="JB48" s="124"/>
      <c r="JC48" s="124"/>
      <c r="JD48" s="124"/>
      <c r="JE48" s="124"/>
      <c r="JF48" s="124"/>
      <c r="JG48" s="124"/>
      <c r="JH48" s="124"/>
      <c r="JI48" s="124"/>
      <c r="JJ48" s="124"/>
      <c r="JK48" s="124"/>
      <c r="JL48" s="124"/>
      <c r="JM48" s="124"/>
      <c r="JN48" s="124"/>
      <c r="JO48" s="124"/>
      <c r="JP48" s="124"/>
      <c r="JQ48" s="124"/>
      <c r="JR48" s="124"/>
      <c r="JS48" s="124"/>
      <c r="JT48" s="124"/>
      <c r="JU48" s="124"/>
      <c r="JV48" s="124"/>
      <c r="JW48" s="124"/>
      <c r="JX48" s="124"/>
      <c r="JY48" s="124"/>
      <c r="JZ48" s="124"/>
      <c r="KA48" s="124"/>
      <c r="KB48" s="124"/>
      <c r="KC48" s="124"/>
      <c r="KD48" s="124"/>
      <c r="KE48" s="124"/>
      <c r="KF48" s="124"/>
      <c r="KG48" s="124"/>
      <c r="KH48" s="124"/>
      <c r="KI48" s="124"/>
      <c r="KJ48" s="124"/>
      <c r="KK48" s="124"/>
      <c r="KL48" s="124"/>
      <c r="KM48" s="124"/>
      <c r="KN48" s="124"/>
      <c r="KO48" s="124"/>
      <c r="KP48" s="124"/>
      <c r="KQ48" s="124"/>
      <c r="KR48" s="124"/>
      <c r="KS48" s="124"/>
      <c r="KT48" s="124"/>
      <c r="KU48" s="124"/>
      <c r="KV48" s="124"/>
      <c r="KW48" s="124"/>
      <c r="KX48" s="124"/>
      <c r="KY48" s="124"/>
      <c r="KZ48" s="124"/>
      <c r="LA48" s="124"/>
      <c r="LB48" s="124"/>
      <c r="LC48" s="124"/>
      <c r="LD48" s="124"/>
      <c r="LE48" s="124"/>
      <c r="LF48" s="124"/>
      <c r="LG48" s="124"/>
      <c r="LH48" s="124"/>
      <c r="LI48" s="124"/>
      <c r="LJ48" s="124"/>
      <c r="LK48" s="124"/>
      <c r="LL48" s="124"/>
      <c r="LM48" s="124"/>
      <c r="LN48" s="124"/>
      <c r="LO48" s="124"/>
      <c r="LP48" s="124"/>
      <c r="LQ48" s="124"/>
      <c r="LR48" s="124"/>
      <c r="LS48" s="124"/>
      <c r="LT48" s="124"/>
      <c r="LU48" s="124"/>
      <c r="LV48" s="124"/>
      <c r="LW48" s="124"/>
      <c r="LX48" s="124"/>
      <c r="LY48" s="124"/>
      <c r="LZ48" s="124"/>
      <c r="MA48" s="124"/>
      <c r="MB48" s="124"/>
      <c r="MC48" s="124"/>
      <c r="MD48" s="124"/>
      <c r="ME48" s="124"/>
      <c r="MF48" s="124"/>
      <c r="MG48" s="124"/>
      <c r="MH48" s="124"/>
      <c r="MI48" s="124"/>
      <c r="MJ48" s="124"/>
      <c r="MK48" s="124"/>
      <c r="ML48" s="124"/>
      <c r="MM48" s="124"/>
      <c r="MN48" s="124"/>
      <c r="MO48" s="124"/>
      <c r="MP48" s="124"/>
      <c r="MQ48" s="124"/>
      <c r="MR48" s="124"/>
      <c r="MS48" s="124"/>
      <c r="MT48" s="124"/>
      <c r="MU48" s="124"/>
      <c r="MV48" s="124"/>
      <c r="MW48" s="124"/>
      <c r="MX48" s="124"/>
      <c r="MY48" s="124"/>
      <c r="MZ48" s="124"/>
      <c r="NA48" s="124"/>
      <c r="NB48" s="124"/>
      <c r="NC48" s="124"/>
      <c r="ND48" s="124"/>
      <c r="NE48" s="124"/>
      <c r="NF48" s="124"/>
      <c r="NG48" s="124"/>
      <c r="NH48" s="124"/>
      <c r="NI48" s="124"/>
      <c r="NJ48" s="124"/>
      <c r="NK48" s="124"/>
      <c r="NL48" s="124"/>
      <c r="NM48" s="124"/>
      <c r="NN48" s="124"/>
      <c r="NO48" s="124"/>
      <c r="NP48" s="124"/>
      <c r="NQ48" s="124"/>
      <c r="NR48" s="124"/>
      <c r="NS48" s="124"/>
      <c r="NT48" s="124"/>
      <c r="NU48" s="124"/>
      <c r="NV48" s="124"/>
      <c r="NW48" s="124"/>
      <c r="NX48" s="124"/>
      <c r="NY48" s="124"/>
      <c r="NZ48" s="124"/>
      <c r="OA48" s="124"/>
      <c r="OB48" s="124"/>
      <c r="OC48" s="124"/>
      <c r="OD48" s="124"/>
      <c r="OE48" s="124"/>
      <c r="OF48" s="124"/>
      <c r="OG48" s="124"/>
      <c r="OH48" s="124"/>
      <c r="OI48" s="124"/>
      <c r="OJ48" s="124"/>
      <c r="OK48" s="124"/>
      <c r="OL48" s="124"/>
      <c r="OM48" s="124"/>
      <c r="ON48" s="124"/>
      <c r="OO48" s="124"/>
      <c r="OP48" s="124"/>
      <c r="OQ48" s="124"/>
      <c r="OR48" s="124"/>
      <c r="OS48" s="124"/>
      <c r="OT48" s="124"/>
      <c r="OU48" s="124"/>
      <c r="OV48" s="124"/>
      <c r="OW48" s="124"/>
      <c r="OX48" s="124"/>
      <c r="OY48" s="124"/>
      <c r="OZ48" s="124"/>
      <c r="PA48" s="124"/>
      <c r="PB48" s="124"/>
      <c r="PC48" s="124"/>
      <c r="PD48" s="124"/>
      <c r="PE48" s="124"/>
      <c r="PF48" s="124"/>
      <c r="PG48" s="124"/>
      <c r="PH48" s="124"/>
      <c r="PI48" s="124"/>
      <c r="PJ48" s="124"/>
      <c r="PK48" s="124"/>
      <c r="PL48" s="124"/>
      <c r="PM48" s="124"/>
      <c r="PN48" s="124"/>
      <c r="PO48" s="124"/>
      <c r="PP48" s="124"/>
      <c r="PQ48" s="124"/>
      <c r="PR48" s="124"/>
      <c r="PS48" s="124"/>
      <c r="PT48" s="124"/>
      <c r="PU48" s="124"/>
      <c r="PV48" s="124"/>
      <c r="PW48" s="124"/>
      <c r="PX48" s="124"/>
      <c r="PY48" s="124"/>
      <c r="PZ48" s="124"/>
      <c r="QA48" s="124"/>
      <c r="QB48" s="124"/>
      <c r="QC48" s="124"/>
      <c r="QD48" s="124"/>
      <c r="QE48" s="124"/>
      <c r="QF48" s="124"/>
      <c r="QG48" s="124"/>
      <c r="QH48" s="124"/>
      <c r="QI48" s="124"/>
      <c r="QJ48" s="124"/>
      <c r="QK48" s="124"/>
      <c r="QL48" s="124"/>
      <c r="QM48" s="124"/>
      <c r="QN48" s="124"/>
      <c r="QO48" s="124"/>
      <c r="QP48" s="124"/>
      <c r="QQ48" s="124"/>
      <c r="QR48" s="124"/>
      <c r="QS48" s="124"/>
      <c r="QT48" s="124"/>
      <c r="QU48" s="124"/>
      <c r="QV48" s="124"/>
      <c r="QW48" s="124"/>
      <c r="QX48" s="124"/>
      <c r="QY48" s="124"/>
      <c r="QZ48" s="124"/>
      <c r="RA48" s="124"/>
      <c r="RB48" s="124"/>
      <c r="RC48" s="124"/>
      <c r="RD48" s="124"/>
      <c r="RE48" s="124"/>
      <c r="RF48" s="124"/>
      <c r="RG48" s="124"/>
      <c r="RH48" s="124"/>
      <c r="RI48" s="124"/>
      <c r="RJ48" s="124"/>
      <c r="RK48" s="124"/>
      <c r="RL48" s="124"/>
      <c r="RM48" s="124"/>
      <c r="RN48" s="124"/>
      <c r="RO48" s="124"/>
      <c r="RP48" s="124"/>
      <c r="RQ48" s="124"/>
      <c r="RR48" s="124"/>
      <c r="RS48" s="124"/>
      <c r="RT48" s="124"/>
      <c r="RU48" s="124"/>
      <c r="RV48" s="124"/>
      <c r="RW48" s="124"/>
      <c r="RX48" s="124"/>
      <c r="RY48" s="124"/>
      <c r="RZ48" s="124"/>
      <c r="SA48" s="124"/>
      <c r="SB48" s="124"/>
      <c r="SC48" s="124"/>
      <c r="SD48" s="124"/>
      <c r="SE48" s="124"/>
      <c r="SF48" s="124"/>
      <c r="SG48" s="124"/>
      <c r="SH48" s="124"/>
      <c r="SI48" s="124"/>
      <c r="SJ48" s="124"/>
      <c r="SK48" s="124"/>
      <c r="SL48" s="124"/>
      <c r="SM48" s="124"/>
      <c r="SN48" s="124"/>
      <c r="SO48" s="124"/>
      <c r="SP48" s="124"/>
      <c r="SQ48" s="124"/>
      <c r="SR48" s="124"/>
      <c r="SS48" s="124"/>
      <c r="ST48" s="124"/>
      <c r="SU48" s="124"/>
      <c r="SV48" s="124"/>
      <c r="SW48" s="124"/>
      <c r="SX48" s="124"/>
      <c r="SY48" s="124"/>
      <c r="SZ48" s="124"/>
      <c r="TA48" s="124"/>
      <c r="TB48" s="124"/>
      <c r="TC48" s="124"/>
      <c r="TD48" s="124"/>
      <c r="TE48" s="124"/>
      <c r="TF48" s="124"/>
      <c r="TG48" s="124"/>
      <c r="TH48" s="124"/>
      <c r="TI48" s="124"/>
      <c r="TJ48" s="124"/>
      <c r="TK48" s="124"/>
      <c r="TL48" s="124"/>
      <c r="TM48" s="124"/>
      <c r="TN48" s="124"/>
      <c r="TO48" s="124"/>
      <c r="TP48" s="124"/>
      <c r="TQ48" s="124"/>
      <c r="TR48" s="124"/>
      <c r="TS48" s="124"/>
      <c r="TT48" s="124"/>
      <c r="TU48" s="124"/>
      <c r="TV48" s="124"/>
      <c r="TW48" s="124"/>
      <c r="TX48" s="124"/>
      <c r="TY48" s="124"/>
      <c r="TZ48" s="124"/>
      <c r="UA48" s="124"/>
      <c r="UB48" s="124"/>
      <c r="UC48" s="124"/>
      <c r="UD48" s="124"/>
      <c r="UE48" s="124"/>
      <c r="UF48" s="124"/>
      <c r="UG48" s="124"/>
      <c r="UH48" s="124"/>
      <c r="UI48" s="124"/>
      <c r="UJ48" s="124"/>
      <c r="UK48" s="124"/>
      <c r="UL48" s="124"/>
      <c r="UM48" s="124"/>
      <c r="UN48" s="124"/>
      <c r="UO48" s="124"/>
      <c r="UP48" s="124"/>
      <c r="UQ48" s="124"/>
      <c r="UR48" s="124"/>
      <c r="US48" s="124"/>
      <c r="UT48" s="124"/>
      <c r="UU48" s="124"/>
      <c r="UV48" s="124"/>
      <c r="UW48" s="124"/>
      <c r="UX48" s="124"/>
      <c r="UY48" s="124"/>
      <c r="UZ48" s="124"/>
      <c r="VA48" s="124"/>
      <c r="VB48" s="124"/>
      <c r="VC48" s="124"/>
      <c r="VD48" s="124"/>
      <c r="VE48" s="124"/>
      <c r="VF48" s="124"/>
      <c r="VG48" s="124"/>
      <c r="VH48" s="124"/>
      <c r="VI48" s="124"/>
      <c r="VJ48" s="124"/>
      <c r="VK48" s="124"/>
      <c r="VL48" s="124"/>
      <c r="VM48" s="124"/>
      <c r="VN48" s="124"/>
      <c r="VO48" s="124"/>
      <c r="VP48" s="124"/>
      <c r="VQ48" s="124"/>
      <c r="VR48" s="124"/>
      <c r="VS48" s="124"/>
      <c r="VT48" s="124"/>
      <c r="VU48" s="124"/>
      <c r="VV48" s="124"/>
      <c r="VW48" s="124"/>
      <c r="VX48" s="124"/>
      <c r="VY48" s="124"/>
      <c r="VZ48" s="124"/>
      <c r="WA48" s="124"/>
      <c r="WB48" s="124"/>
      <c r="WC48" s="124"/>
      <c r="WD48" s="124"/>
      <c r="WE48" s="124"/>
      <c r="WF48" s="124"/>
      <c r="WG48" s="124"/>
      <c r="WH48" s="124"/>
      <c r="WI48" s="124"/>
      <c r="WJ48" s="124"/>
      <c r="WK48" s="124"/>
      <c r="WL48" s="124"/>
      <c r="WM48" s="124"/>
      <c r="WN48" s="124"/>
      <c r="WO48" s="124"/>
      <c r="WP48" s="124"/>
      <c r="WQ48" s="124"/>
      <c r="WR48" s="124"/>
      <c r="WS48" s="124"/>
      <c r="WT48" s="124"/>
      <c r="WU48" s="124"/>
      <c r="WV48" s="124"/>
      <c r="WW48" s="124"/>
      <c r="WX48" s="124"/>
      <c r="WY48" s="124"/>
      <c r="WZ48" s="124"/>
      <c r="XA48" s="124"/>
      <c r="XB48" s="124"/>
      <c r="XC48" s="124"/>
      <c r="XD48" s="124"/>
      <c r="XE48" s="124"/>
      <c r="XF48" s="124"/>
      <c r="XG48" s="124"/>
      <c r="XH48" s="124"/>
      <c r="XI48" s="124"/>
      <c r="XJ48" s="124"/>
      <c r="XK48" s="124"/>
      <c r="XL48" s="124"/>
      <c r="XM48" s="124"/>
      <c r="XN48" s="124"/>
      <c r="XO48" s="124"/>
      <c r="XP48" s="124"/>
      <c r="XQ48" s="124"/>
      <c r="XR48" s="124"/>
      <c r="XS48" s="124"/>
      <c r="XT48" s="124"/>
      <c r="XU48" s="124"/>
      <c r="XV48" s="124"/>
      <c r="XW48" s="124"/>
      <c r="XX48" s="124"/>
      <c r="XY48" s="124"/>
      <c r="XZ48" s="124"/>
      <c r="YA48" s="124"/>
      <c r="YB48" s="124"/>
      <c r="YC48" s="124"/>
      <c r="YD48" s="124"/>
      <c r="YE48" s="124"/>
      <c r="YF48" s="124"/>
      <c r="YG48" s="124"/>
      <c r="YH48" s="124"/>
      <c r="YI48" s="124"/>
      <c r="YJ48" s="124"/>
      <c r="YK48" s="124"/>
      <c r="YL48" s="124"/>
      <c r="YM48" s="124"/>
      <c r="YN48" s="124"/>
      <c r="YO48" s="124"/>
      <c r="YP48" s="124"/>
      <c r="YQ48" s="124"/>
      <c r="YR48" s="124"/>
      <c r="YS48" s="124"/>
      <c r="YT48" s="124"/>
      <c r="YU48" s="124"/>
      <c r="YV48" s="124"/>
      <c r="YW48" s="124"/>
      <c r="YX48" s="124"/>
      <c r="YY48" s="124"/>
      <c r="YZ48" s="124"/>
      <c r="ZA48" s="124"/>
      <c r="ZB48" s="124"/>
      <c r="ZC48" s="124"/>
      <c r="ZD48" s="124"/>
      <c r="ZE48" s="124"/>
      <c r="ZF48" s="124"/>
      <c r="ZG48" s="124"/>
      <c r="ZH48" s="124"/>
      <c r="ZI48" s="124"/>
      <c r="ZJ48" s="124"/>
      <c r="ZK48" s="124"/>
      <c r="ZL48" s="124"/>
      <c r="ZM48" s="124"/>
      <c r="ZN48" s="124"/>
      <c r="ZO48" s="124"/>
      <c r="ZP48" s="124"/>
      <c r="ZQ48" s="124"/>
      <c r="ZR48" s="124"/>
      <c r="ZS48" s="124"/>
      <c r="ZT48" s="124"/>
      <c r="ZU48" s="124"/>
      <c r="ZV48" s="124"/>
      <c r="ZW48" s="124"/>
      <c r="ZX48" s="124"/>
      <c r="ZY48" s="124"/>
      <c r="ZZ48" s="124"/>
      <c r="AAA48" s="124"/>
      <c r="AAB48" s="124"/>
      <c r="AAC48" s="124"/>
      <c r="AAD48" s="124"/>
      <c r="AAE48" s="124"/>
      <c r="AAF48" s="124"/>
      <c r="AAG48" s="124"/>
      <c r="AAH48" s="124"/>
      <c r="AAI48" s="124"/>
      <c r="AAJ48" s="124"/>
      <c r="AAK48" s="124"/>
      <c r="AAL48" s="124"/>
      <c r="AAM48" s="124"/>
      <c r="AAN48" s="124"/>
      <c r="AAO48" s="124"/>
      <c r="AAP48" s="124"/>
      <c r="AAQ48" s="124"/>
      <c r="AAR48" s="124"/>
      <c r="AAS48" s="124"/>
      <c r="AAT48" s="124"/>
      <c r="AAU48" s="124"/>
      <c r="AAV48" s="124"/>
      <c r="AAW48" s="124"/>
      <c r="AAX48" s="124"/>
      <c r="AAY48" s="124"/>
      <c r="AAZ48" s="124"/>
      <c r="ABA48" s="124"/>
      <c r="ABB48" s="124"/>
      <c r="ABC48" s="124"/>
      <c r="ABD48" s="124"/>
      <c r="ABE48" s="124"/>
      <c r="ABF48" s="124"/>
      <c r="ABG48" s="124"/>
      <c r="ABH48" s="124"/>
      <c r="ABI48" s="124"/>
      <c r="ABJ48" s="124"/>
      <c r="ABK48" s="124"/>
      <c r="ABL48" s="124"/>
      <c r="ABM48" s="124"/>
      <c r="ABN48" s="124"/>
      <c r="ABO48" s="124"/>
      <c r="ABP48" s="124"/>
      <c r="ABQ48" s="124"/>
      <c r="ABR48" s="124"/>
      <c r="ABS48" s="124"/>
      <c r="ABT48" s="124"/>
      <c r="ABU48" s="124"/>
      <c r="ABV48" s="124"/>
      <c r="ABW48" s="124"/>
      <c r="ABX48" s="124"/>
      <c r="ABY48" s="124"/>
      <c r="ABZ48" s="124"/>
      <c r="ACA48" s="124"/>
      <c r="ACB48" s="124"/>
      <c r="ACC48" s="124"/>
      <c r="ACD48" s="124"/>
      <c r="ACE48" s="124"/>
      <c r="ACF48" s="124"/>
      <c r="ACG48" s="124"/>
      <c r="ACH48" s="124"/>
      <c r="ACI48" s="124"/>
      <c r="ACJ48" s="124"/>
      <c r="ACK48" s="124"/>
      <c r="ACL48" s="124"/>
      <c r="ACM48" s="124"/>
      <c r="ACN48" s="124"/>
      <c r="ACO48" s="124"/>
      <c r="ACP48" s="124"/>
      <c r="ACQ48" s="124"/>
      <c r="ACR48" s="124"/>
      <c r="ACS48" s="124"/>
      <c r="ACT48" s="124"/>
      <c r="ACU48" s="124"/>
      <c r="ACV48" s="124"/>
      <c r="ACW48" s="124"/>
      <c r="ACX48" s="124"/>
      <c r="ACY48" s="124"/>
      <c r="ACZ48" s="124"/>
      <c r="ADA48" s="124"/>
      <c r="ADB48" s="124"/>
      <c r="ADC48" s="124"/>
      <c r="ADD48" s="124"/>
      <c r="ADE48" s="124"/>
      <c r="ADF48" s="124"/>
      <c r="ADG48" s="124"/>
      <c r="ADH48" s="124"/>
      <c r="ADI48" s="124"/>
      <c r="ADJ48" s="124"/>
      <c r="ADK48" s="124"/>
      <c r="ADL48" s="124"/>
      <c r="ADM48" s="124"/>
      <c r="ADN48" s="124"/>
      <c r="ADO48" s="124"/>
      <c r="ADP48" s="124"/>
      <c r="ADQ48" s="124"/>
      <c r="ADR48" s="124"/>
      <c r="ADS48" s="124"/>
      <c r="ADT48" s="124"/>
      <c r="ADU48" s="124"/>
      <c r="ADV48" s="124"/>
      <c r="ADW48" s="124"/>
      <c r="ADX48" s="124"/>
      <c r="ADY48" s="124"/>
      <c r="ADZ48" s="124"/>
      <c r="AEA48" s="124"/>
      <c r="AEB48" s="124"/>
      <c r="AEC48" s="124"/>
      <c r="AED48" s="124"/>
      <c r="AEE48" s="124"/>
      <c r="AEF48" s="124"/>
      <c r="AEG48" s="124"/>
      <c r="AEH48" s="124"/>
      <c r="AEI48" s="124"/>
      <c r="AEJ48" s="124"/>
      <c r="AEK48" s="124"/>
      <c r="AEL48" s="124"/>
      <c r="AEM48" s="124"/>
      <c r="AEN48" s="124"/>
      <c r="AEO48" s="124"/>
      <c r="AEP48" s="124"/>
      <c r="AEQ48" s="124"/>
      <c r="AER48" s="124"/>
      <c r="AES48" s="124"/>
      <c r="AET48" s="124"/>
      <c r="AEU48" s="124"/>
      <c r="AEV48" s="124"/>
      <c r="AEW48" s="124"/>
      <c r="AEX48" s="124"/>
      <c r="AEY48" s="124"/>
      <c r="AEZ48" s="124"/>
      <c r="AFA48" s="124"/>
      <c r="AFB48" s="124"/>
      <c r="AFC48" s="124"/>
      <c r="AFD48" s="124"/>
      <c r="AFE48" s="124"/>
      <c r="AFF48" s="124"/>
      <c r="AFG48" s="124"/>
      <c r="AFH48" s="124"/>
      <c r="AFI48" s="124"/>
      <c r="AFJ48" s="124"/>
      <c r="AFK48" s="124"/>
      <c r="AFL48" s="124"/>
      <c r="AFM48" s="124"/>
      <c r="AFN48" s="124"/>
      <c r="AFO48" s="124"/>
      <c r="AFP48" s="124"/>
      <c r="AFQ48" s="124"/>
      <c r="AFR48" s="124"/>
      <c r="AFS48" s="124"/>
      <c r="AFT48" s="124"/>
      <c r="AFU48" s="124"/>
      <c r="AFV48" s="124"/>
      <c r="AFW48" s="124"/>
      <c r="AFX48" s="124"/>
      <c r="AFY48" s="124"/>
      <c r="AFZ48" s="124"/>
      <c r="AGA48" s="124"/>
      <c r="AGB48" s="124"/>
      <c r="AGC48" s="124"/>
      <c r="AGD48" s="124"/>
      <c r="AGE48" s="124"/>
      <c r="AGF48" s="124"/>
      <c r="AGG48" s="124"/>
      <c r="AGH48" s="124"/>
      <c r="AGI48" s="124"/>
      <c r="AGJ48" s="124"/>
      <c r="AGK48" s="124"/>
      <c r="AGL48" s="124"/>
      <c r="AGM48" s="124"/>
      <c r="AGN48" s="124"/>
      <c r="AGO48" s="124"/>
      <c r="AGP48" s="124"/>
      <c r="AGQ48" s="124"/>
      <c r="AGR48" s="124"/>
      <c r="AGS48" s="124"/>
      <c r="AGT48" s="124"/>
      <c r="AGU48" s="124"/>
      <c r="AGV48" s="124"/>
      <c r="AGW48" s="124"/>
      <c r="AGX48" s="124"/>
      <c r="AGY48" s="124"/>
      <c r="AGZ48" s="124"/>
      <c r="AHA48" s="124"/>
      <c r="AHB48" s="124"/>
      <c r="AHC48" s="124"/>
      <c r="AHD48" s="124"/>
      <c r="AHE48" s="124"/>
      <c r="AHF48" s="124"/>
      <c r="AHG48" s="124"/>
      <c r="AHH48" s="124"/>
      <c r="AHI48" s="124"/>
      <c r="AHJ48" s="124"/>
      <c r="AHK48" s="124"/>
      <c r="AHL48" s="124"/>
      <c r="AHM48" s="124"/>
      <c r="AHN48" s="124"/>
      <c r="AHO48" s="124"/>
      <c r="AHP48" s="124"/>
      <c r="AHQ48" s="124"/>
      <c r="AHR48" s="124"/>
      <c r="AHS48" s="124"/>
      <c r="AHT48" s="124"/>
      <c r="AHU48" s="124"/>
      <c r="AHV48" s="124"/>
      <c r="AHW48" s="124"/>
      <c r="AHX48" s="124"/>
      <c r="AHY48" s="124"/>
      <c r="AHZ48" s="124"/>
      <c r="AIA48" s="124"/>
      <c r="AIB48" s="124"/>
      <c r="AIC48" s="124"/>
      <c r="AID48" s="124"/>
      <c r="AIE48" s="124"/>
      <c r="AIF48" s="124"/>
      <c r="AIG48" s="124"/>
      <c r="AIH48" s="124"/>
      <c r="AII48" s="124"/>
      <c r="AIJ48" s="124"/>
      <c r="AIK48" s="124"/>
      <c r="AIL48" s="124"/>
      <c r="AIM48" s="124"/>
      <c r="AIN48" s="124"/>
      <c r="AIO48" s="124"/>
      <c r="AIP48" s="124"/>
      <c r="AIQ48" s="124"/>
      <c r="AIR48" s="124"/>
      <c r="AIS48" s="124"/>
    </row>
    <row r="49" spans="1:929" ht="39.950000000000003" customHeight="1" x14ac:dyDescent="0.2">
      <c r="A49" s="40"/>
      <c r="B49" s="98">
        <v>8</v>
      </c>
      <c r="C49" s="268" t="s">
        <v>384</v>
      </c>
      <c r="D49" s="269"/>
      <c r="E49" s="153"/>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24"/>
      <c r="DO49" s="124"/>
      <c r="DP49" s="124"/>
      <c r="DQ49" s="124"/>
      <c r="DR49" s="124"/>
      <c r="DS49" s="124"/>
      <c r="DT49" s="124"/>
      <c r="DU49" s="124"/>
      <c r="DV49" s="124"/>
      <c r="DW49" s="124"/>
      <c r="DX49" s="124"/>
      <c r="DY49" s="124"/>
      <c r="DZ49" s="124"/>
      <c r="EA49" s="124"/>
      <c r="EB49" s="124"/>
      <c r="EC49" s="124"/>
      <c r="ED49" s="124"/>
      <c r="EE49" s="124"/>
      <c r="EF49" s="124"/>
      <c r="EG49" s="124"/>
      <c r="EH49" s="124"/>
      <c r="EI49" s="124"/>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4"/>
      <c r="FU49" s="124"/>
      <c r="FV49" s="124"/>
      <c r="FW49" s="124"/>
      <c r="FX49" s="124"/>
      <c r="FY49" s="124"/>
      <c r="FZ49" s="124"/>
      <c r="GA49" s="124"/>
      <c r="GB49" s="124"/>
      <c r="GC49" s="124"/>
      <c r="GD49" s="124"/>
      <c r="GE49" s="124"/>
      <c r="GF49" s="124"/>
      <c r="GG49" s="124"/>
      <c r="GH49" s="124"/>
      <c r="GI49" s="124"/>
      <c r="GJ49" s="124"/>
      <c r="GK49" s="124"/>
      <c r="GL49" s="124"/>
      <c r="GM49" s="124"/>
      <c r="GN49" s="124"/>
      <c r="GO49" s="124"/>
      <c r="GP49" s="124"/>
      <c r="GQ49" s="124"/>
      <c r="GR49" s="124"/>
      <c r="GS49" s="124"/>
      <c r="GT49" s="124"/>
      <c r="GU49" s="124"/>
      <c r="GV49" s="124"/>
      <c r="GW49" s="124"/>
      <c r="GX49" s="124"/>
      <c r="GY49" s="124"/>
      <c r="GZ49" s="124"/>
      <c r="HA49" s="124"/>
      <c r="HB49" s="124"/>
      <c r="HC49" s="124"/>
      <c r="HD49" s="124"/>
      <c r="HE49" s="124"/>
      <c r="HF49" s="124"/>
      <c r="HG49" s="124"/>
      <c r="HH49" s="124"/>
      <c r="HI49" s="124"/>
      <c r="HJ49" s="124"/>
      <c r="HK49" s="124"/>
      <c r="HL49" s="124"/>
      <c r="HM49" s="124"/>
      <c r="HN49" s="124"/>
      <c r="HO49" s="124"/>
      <c r="HP49" s="124"/>
      <c r="HQ49" s="124"/>
      <c r="HR49" s="124"/>
      <c r="HS49" s="124"/>
      <c r="HT49" s="124"/>
      <c r="HU49" s="124"/>
      <c r="HV49" s="124"/>
      <c r="HW49" s="124"/>
      <c r="HX49" s="124"/>
      <c r="HY49" s="124"/>
      <c r="HZ49" s="124"/>
      <c r="IA49" s="124"/>
      <c r="IB49" s="124"/>
      <c r="IC49" s="124"/>
      <c r="ID49" s="124"/>
      <c r="IE49" s="124"/>
      <c r="IF49" s="124"/>
      <c r="IG49" s="124"/>
      <c r="IH49" s="124"/>
      <c r="II49" s="124"/>
      <c r="IJ49" s="124"/>
      <c r="IK49" s="124"/>
      <c r="IL49" s="124"/>
      <c r="IM49" s="124"/>
      <c r="IN49" s="124"/>
      <c r="IO49" s="124"/>
      <c r="IP49" s="124"/>
      <c r="IQ49" s="124"/>
      <c r="IR49" s="124"/>
      <c r="IS49" s="124"/>
      <c r="IT49" s="124"/>
      <c r="IU49" s="124"/>
      <c r="IV49" s="124"/>
      <c r="IW49" s="124"/>
      <c r="IX49" s="124"/>
      <c r="IY49" s="124"/>
      <c r="IZ49" s="124"/>
      <c r="JA49" s="124"/>
      <c r="JB49" s="124"/>
      <c r="JC49" s="124"/>
      <c r="JD49" s="124"/>
      <c r="JE49" s="124"/>
      <c r="JF49" s="124"/>
      <c r="JG49" s="124"/>
      <c r="JH49" s="124"/>
      <c r="JI49" s="124"/>
      <c r="JJ49" s="124"/>
      <c r="JK49" s="124"/>
      <c r="JL49" s="124"/>
      <c r="JM49" s="124"/>
      <c r="JN49" s="124"/>
      <c r="JO49" s="124"/>
      <c r="JP49" s="124"/>
      <c r="JQ49" s="124"/>
      <c r="JR49" s="124"/>
      <c r="JS49" s="124"/>
      <c r="JT49" s="124"/>
      <c r="JU49" s="124"/>
      <c r="JV49" s="124"/>
      <c r="JW49" s="124"/>
      <c r="JX49" s="124"/>
      <c r="JY49" s="124"/>
      <c r="JZ49" s="124"/>
      <c r="KA49" s="124"/>
      <c r="KB49" s="124"/>
      <c r="KC49" s="124"/>
      <c r="KD49" s="124"/>
      <c r="KE49" s="124"/>
      <c r="KF49" s="124"/>
      <c r="KG49" s="124"/>
      <c r="KH49" s="124"/>
      <c r="KI49" s="124"/>
      <c r="KJ49" s="124"/>
      <c r="KK49" s="124"/>
      <c r="KL49" s="124"/>
      <c r="KM49" s="124"/>
      <c r="KN49" s="124"/>
      <c r="KO49" s="124"/>
      <c r="KP49" s="124"/>
      <c r="KQ49" s="124"/>
      <c r="KR49" s="124"/>
      <c r="KS49" s="124"/>
      <c r="KT49" s="124"/>
      <c r="KU49" s="124"/>
      <c r="KV49" s="124"/>
      <c r="KW49" s="124"/>
      <c r="KX49" s="124"/>
      <c r="KY49" s="124"/>
      <c r="KZ49" s="124"/>
      <c r="LA49" s="124"/>
      <c r="LB49" s="124"/>
      <c r="LC49" s="124"/>
      <c r="LD49" s="124"/>
      <c r="LE49" s="124"/>
      <c r="LF49" s="124"/>
      <c r="LG49" s="124"/>
      <c r="LH49" s="124"/>
      <c r="LI49" s="124"/>
      <c r="LJ49" s="124"/>
      <c r="LK49" s="124"/>
      <c r="LL49" s="124"/>
      <c r="LM49" s="124"/>
      <c r="LN49" s="124"/>
      <c r="LO49" s="124"/>
      <c r="LP49" s="124"/>
      <c r="LQ49" s="124"/>
      <c r="LR49" s="124"/>
      <c r="LS49" s="124"/>
      <c r="LT49" s="124"/>
      <c r="LU49" s="124"/>
      <c r="LV49" s="124"/>
      <c r="LW49" s="124"/>
      <c r="LX49" s="124"/>
      <c r="LY49" s="124"/>
      <c r="LZ49" s="124"/>
      <c r="MA49" s="124"/>
      <c r="MB49" s="124"/>
      <c r="MC49" s="124"/>
      <c r="MD49" s="124"/>
      <c r="ME49" s="124"/>
      <c r="MF49" s="124"/>
      <c r="MG49" s="124"/>
      <c r="MH49" s="124"/>
      <c r="MI49" s="124"/>
      <c r="MJ49" s="124"/>
      <c r="MK49" s="124"/>
      <c r="ML49" s="124"/>
      <c r="MM49" s="124"/>
      <c r="MN49" s="124"/>
      <c r="MO49" s="124"/>
      <c r="MP49" s="124"/>
      <c r="MQ49" s="124"/>
      <c r="MR49" s="124"/>
      <c r="MS49" s="124"/>
      <c r="MT49" s="124"/>
      <c r="MU49" s="124"/>
      <c r="MV49" s="124"/>
      <c r="MW49" s="124"/>
      <c r="MX49" s="124"/>
      <c r="MY49" s="124"/>
      <c r="MZ49" s="124"/>
      <c r="NA49" s="124"/>
      <c r="NB49" s="124"/>
      <c r="NC49" s="124"/>
      <c r="ND49" s="124"/>
      <c r="NE49" s="124"/>
      <c r="NF49" s="124"/>
      <c r="NG49" s="124"/>
      <c r="NH49" s="124"/>
      <c r="NI49" s="124"/>
      <c r="NJ49" s="124"/>
      <c r="NK49" s="124"/>
      <c r="NL49" s="124"/>
      <c r="NM49" s="124"/>
      <c r="NN49" s="124"/>
      <c r="NO49" s="124"/>
      <c r="NP49" s="124"/>
      <c r="NQ49" s="124"/>
      <c r="NR49" s="124"/>
      <c r="NS49" s="124"/>
      <c r="NT49" s="124"/>
      <c r="NU49" s="124"/>
      <c r="NV49" s="124"/>
      <c r="NW49" s="124"/>
      <c r="NX49" s="124"/>
      <c r="NY49" s="124"/>
      <c r="NZ49" s="124"/>
      <c r="OA49" s="124"/>
      <c r="OB49" s="124"/>
      <c r="OC49" s="124"/>
      <c r="OD49" s="124"/>
      <c r="OE49" s="124"/>
      <c r="OF49" s="124"/>
      <c r="OG49" s="124"/>
      <c r="OH49" s="124"/>
      <c r="OI49" s="124"/>
      <c r="OJ49" s="124"/>
      <c r="OK49" s="124"/>
      <c r="OL49" s="124"/>
      <c r="OM49" s="124"/>
      <c r="ON49" s="124"/>
      <c r="OO49" s="124"/>
      <c r="OP49" s="124"/>
      <c r="OQ49" s="124"/>
      <c r="OR49" s="124"/>
      <c r="OS49" s="124"/>
      <c r="OT49" s="124"/>
      <c r="OU49" s="124"/>
      <c r="OV49" s="124"/>
      <c r="OW49" s="124"/>
      <c r="OX49" s="124"/>
      <c r="OY49" s="124"/>
      <c r="OZ49" s="124"/>
      <c r="PA49" s="124"/>
      <c r="PB49" s="124"/>
      <c r="PC49" s="124"/>
      <c r="PD49" s="124"/>
      <c r="PE49" s="124"/>
      <c r="PF49" s="124"/>
      <c r="PG49" s="124"/>
      <c r="PH49" s="124"/>
      <c r="PI49" s="124"/>
      <c r="PJ49" s="124"/>
      <c r="PK49" s="124"/>
      <c r="PL49" s="124"/>
      <c r="PM49" s="124"/>
      <c r="PN49" s="124"/>
      <c r="PO49" s="124"/>
      <c r="PP49" s="124"/>
      <c r="PQ49" s="124"/>
      <c r="PR49" s="124"/>
      <c r="PS49" s="124"/>
      <c r="PT49" s="124"/>
      <c r="PU49" s="124"/>
      <c r="PV49" s="124"/>
      <c r="PW49" s="124"/>
      <c r="PX49" s="124"/>
      <c r="PY49" s="124"/>
      <c r="PZ49" s="124"/>
      <c r="QA49" s="124"/>
      <c r="QB49" s="124"/>
      <c r="QC49" s="124"/>
      <c r="QD49" s="124"/>
      <c r="QE49" s="124"/>
      <c r="QF49" s="124"/>
      <c r="QG49" s="124"/>
      <c r="QH49" s="124"/>
      <c r="QI49" s="124"/>
      <c r="QJ49" s="124"/>
      <c r="QK49" s="124"/>
      <c r="QL49" s="124"/>
      <c r="QM49" s="124"/>
      <c r="QN49" s="124"/>
      <c r="QO49" s="124"/>
      <c r="QP49" s="124"/>
      <c r="QQ49" s="124"/>
      <c r="QR49" s="124"/>
      <c r="QS49" s="124"/>
      <c r="QT49" s="124"/>
      <c r="QU49" s="124"/>
      <c r="QV49" s="124"/>
      <c r="QW49" s="124"/>
      <c r="QX49" s="124"/>
      <c r="QY49" s="124"/>
      <c r="QZ49" s="124"/>
      <c r="RA49" s="124"/>
      <c r="RB49" s="124"/>
      <c r="RC49" s="124"/>
      <c r="RD49" s="124"/>
      <c r="RE49" s="124"/>
      <c r="RF49" s="124"/>
      <c r="RG49" s="124"/>
      <c r="RH49" s="124"/>
      <c r="RI49" s="124"/>
      <c r="RJ49" s="124"/>
      <c r="RK49" s="124"/>
      <c r="RL49" s="124"/>
      <c r="RM49" s="124"/>
      <c r="RN49" s="124"/>
      <c r="RO49" s="124"/>
      <c r="RP49" s="124"/>
      <c r="RQ49" s="124"/>
      <c r="RR49" s="124"/>
      <c r="RS49" s="124"/>
      <c r="RT49" s="124"/>
      <c r="RU49" s="124"/>
      <c r="RV49" s="124"/>
      <c r="RW49" s="124"/>
      <c r="RX49" s="124"/>
      <c r="RY49" s="124"/>
      <c r="RZ49" s="124"/>
      <c r="SA49" s="124"/>
      <c r="SB49" s="124"/>
      <c r="SC49" s="124"/>
      <c r="SD49" s="124"/>
      <c r="SE49" s="124"/>
      <c r="SF49" s="124"/>
      <c r="SG49" s="124"/>
      <c r="SH49" s="124"/>
      <c r="SI49" s="124"/>
      <c r="SJ49" s="124"/>
      <c r="SK49" s="124"/>
      <c r="SL49" s="124"/>
      <c r="SM49" s="124"/>
      <c r="SN49" s="124"/>
      <c r="SO49" s="124"/>
      <c r="SP49" s="124"/>
      <c r="SQ49" s="124"/>
      <c r="SR49" s="124"/>
      <c r="SS49" s="124"/>
      <c r="ST49" s="124"/>
      <c r="SU49" s="124"/>
      <c r="SV49" s="124"/>
      <c r="SW49" s="124"/>
      <c r="SX49" s="124"/>
      <c r="SY49" s="124"/>
      <c r="SZ49" s="124"/>
      <c r="TA49" s="124"/>
      <c r="TB49" s="124"/>
      <c r="TC49" s="124"/>
      <c r="TD49" s="124"/>
      <c r="TE49" s="124"/>
      <c r="TF49" s="124"/>
      <c r="TG49" s="124"/>
      <c r="TH49" s="124"/>
      <c r="TI49" s="124"/>
      <c r="TJ49" s="124"/>
      <c r="TK49" s="124"/>
      <c r="TL49" s="124"/>
      <c r="TM49" s="124"/>
      <c r="TN49" s="124"/>
      <c r="TO49" s="124"/>
      <c r="TP49" s="124"/>
      <c r="TQ49" s="124"/>
      <c r="TR49" s="124"/>
      <c r="TS49" s="124"/>
      <c r="TT49" s="124"/>
      <c r="TU49" s="124"/>
      <c r="TV49" s="124"/>
      <c r="TW49" s="124"/>
      <c r="TX49" s="124"/>
      <c r="TY49" s="124"/>
      <c r="TZ49" s="124"/>
      <c r="UA49" s="124"/>
      <c r="UB49" s="124"/>
      <c r="UC49" s="124"/>
      <c r="UD49" s="124"/>
      <c r="UE49" s="124"/>
      <c r="UF49" s="124"/>
      <c r="UG49" s="124"/>
      <c r="UH49" s="124"/>
      <c r="UI49" s="124"/>
      <c r="UJ49" s="124"/>
      <c r="UK49" s="124"/>
      <c r="UL49" s="124"/>
      <c r="UM49" s="124"/>
      <c r="UN49" s="124"/>
      <c r="UO49" s="124"/>
      <c r="UP49" s="124"/>
      <c r="UQ49" s="124"/>
      <c r="UR49" s="124"/>
      <c r="US49" s="124"/>
      <c r="UT49" s="124"/>
      <c r="UU49" s="124"/>
      <c r="UV49" s="124"/>
      <c r="UW49" s="124"/>
      <c r="UX49" s="124"/>
      <c r="UY49" s="124"/>
      <c r="UZ49" s="124"/>
      <c r="VA49" s="124"/>
      <c r="VB49" s="124"/>
      <c r="VC49" s="124"/>
      <c r="VD49" s="124"/>
      <c r="VE49" s="124"/>
      <c r="VF49" s="124"/>
      <c r="VG49" s="124"/>
      <c r="VH49" s="124"/>
      <c r="VI49" s="124"/>
      <c r="VJ49" s="124"/>
      <c r="VK49" s="124"/>
      <c r="VL49" s="124"/>
      <c r="VM49" s="124"/>
      <c r="VN49" s="124"/>
      <c r="VO49" s="124"/>
      <c r="VP49" s="124"/>
      <c r="VQ49" s="124"/>
      <c r="VR49" s="124"/>
      <c r="VS49" s="124"/>
      <c r="VT49" s="124"/>
      <c r="VU49" s="124"/>
      <c r="VV49" s="124"/>
      <c r="VW49" s="124"/>
      <c r="VX49" s="124"/>
      <c r="VY49" s="124"/>
      <c r="VZ49" s="124"/>
      <c r="WA49" s="124"/>
      <c r="WB49" s="124"/>
      <c r="WC49" s="124"/>
      <c r="WD49" s="124"/>
      <c r="WE49" s="124"/>
      <c r="WF49" s="124"/>
      <c r="WG49" s="124"/>
      <c r="WH49" s="124"/>
      <c r="WI49" s="124"/>
      <c r="WJ49" s="124"/>
      <c r="WK49" s="124"/>
      <c r="WL49" s="124"/>
      <c r="WM49" s="124"/>
      <c r="WN49" s="124"/>
      <c r="WO49" s="124"/>
      <c r="WP49" s="124"/>
      <c r="WQ49" s="124"/>
      <c r="WR49" s="124"/>
      <c r="WS49" s="124"/>
      <c r="WT49" s="124"/>
      <c r="WU49" s="124"/>
      <c r="WV49" s="124"/>
      <c r="WW49" s="124"/>
      <c r="WX49" s="124"/>
      <c r="WY49" s="124"/>
      <c r="WZ49" s="124"/>
      <c r="XA49" s="124"/>
      <c r="XB49" s="124"/>
      <c r="XC49" s="124"/>
      <c r="XD49" s="124"/>
      <c r="XE49" s="124"/>
      <c r="XF49" s="124"/>
      <c r="XG49" s="124"/>
      <c r="XH49" s="124"/>
      <c r="XI49" s="124"/>
      <c r="XJ49" s="124"/>
      <c r="XK49" s="124"/>
      <c r="XL49" s="124"/>
      <c r="XM49" s="124"/>
      <c r="XN49" s="124"/>
      <c r="XO49" s="124"/>
      <c r="XP49" s="124"/>
      <c r="XQ49" s="124"/>
      <c r="XR49" s="124"/>
      <c r="XS49" s="124"/>
      <c r="XT49" s="124"/>
      <c r="XU49" s="124"/>
      <c r="XV49" s="124"/>
      <c r="XW49" s="124"/>
      <c r="XX49" s="124"/>
      <c r="XY49" s="124"/>
      <c r="XZ49" s="124"/>
      <c r="YA49" s="124"/>
      <c r="YB49" s="124"/>
      <c r="YC49" s="124"/>
      <c r="YD49" s="124"/>
      <c r="YE49" s="124"/>
      <c r="YF49" s="124"/>
      <c r="YG49" s="124"/>
      <c r="YH49" s="124"/>
      <c r="YI49" s="124"/>
      <c r="YJ49" s="124"/>
      <c r="YK49" s="124"/>
      <c r="YL49" s="124"/>
      <c r="YM49" s="124"/>
      <c r="YN49" s="124"/>
      <c r="YO49" s="124"/>
      <c r="YP49" s="124"/>
      <c r="YQ49" s="124"/>
      <c r="YR49" s="124"/>
      <c r="YS49" s="124"/>
      <c r="YT49" s="124"/>
      <c r="YU49" s="124"/>
      <c r="YV49" s="124"/>
      <c r="YW49" s="124"/>
      <c r="YX49" s="124"/>
      <c r="YY49" s="124"/>
      <c r="YZ49" s="124"/>
      <c r="ZA49" s="124"/>
      <c r="ZB49" s="124"/>
      <c r="ZC49" s="124"/>
      <c r="ZD49" s="124"/>
      <c r="ZE49" s="124"/>
      <c r="ZF49" s="124"/>
      <c r="ZG49" s="124"/>
      <c r="ZH49" s="124"/>
      <c r="ZI49" s="124"/>
      <c r="ZJ49" s="124"/>
      <c r="ZK49" s="124"/>
      <c r="ZL49" s="124"/>
      <c r="ZM49" s="124"/>
      <c r="ZN49" s="124"/>
      <c r="ZO49" s="124"/>
      <c r="ZP49" s="124"/>
      <c r="ZQ49" s="124"/>
      <c r="ZR49" s="124"/>
      <c r="ZS49" s="124"/>
      <c r="ZT49" s="124"/>
      <c r="ZU49" s="124"/>
      <c r="ZV49" s="124"/>
      <c r="ZW49" s="124"/>
      <c r="ZX49" s="124"/>
      <c r="ZY49" s="124"/>
      <c r="ZZ49" s="124"/>
      <c r="AAA49" s="124"/>
      <c r="AAB49" s="124"/>
      <c r="AAC49" s="124"/>
      <c r="AAD49" s="124"/>
      <c r="AAE49" s="124"/>
      <c r="AAF49" s="124"/>
      <c r="AAG49" s="124"/>
      <c r="AAH49" s="124"/>
      <c r="AAI49" s="124"/>
      <c r="AAJ49" s="124"/>
      <c r="AAK49" s="124"/>
      <c r="AAL49" s="124"/>
      <c r="AAM49" s="124"/>
      <c r="AAN49" s="124"/>
      <c r="AAO49" s="124"/>
      <c r="AAP49" s="124"/>
      <c r="AAQ49" s="124"/>
      <c r="AAR49" s="124"/>
      <c r="AAS49" s="124"/>
      <c r="AAT49" s="124"/>
      <c r="AAU49" s="124"/>
      <c r="AAV49" s="124"/>
      <c r="AAW49" s="124"/>
      <c r="AAX49" s="124"/>
      <c r="AAY49" s="124"/>
      <c r="AAZ49" s="124"/>
      <c r="ABA49" s="124"/>
      <c r="ABB49" s="124"/>
      <c r="ABC49" s="124"/>
      <c r="ABD49" s="124"/>
      <c r="ABE49" s="124"/>
      <c r="ABF49" s="124"/>
      <c r="ABG49" s="124"/>
      <c r="ABH49" s="124"/>
      <c r="ABI49" s="124"/>
      <c r="ABJ49" s="124"/>
      <c r="ABK49" s="124"/>
      <c r="ABL49" s="124"/>
      <c r="ABM49" s="124"/>
      <c r="ABN49" s="124"/>
      <c r="ABO49" s="124"/>
      <c r="ABP49" s="124"/>
      <c r="ABQ49" s="124"/>
      <c r="ABR49" s="124"/>
      <c r="ABS49" s="124"/>
      <c r="ABT49" s="124"/>
      <c r="ABU49" s="124"/>
      <c r="ABV49" s="124"/>
      <c r="ABW49" s="124"/>
      <c r="ABX49" s="124"/>
      <c r="ABY49" s="124"/>
      <c r="ABZ49" s="124"/>
      <c r="ACA49" s="124"/>
      <c r="ACB49" s="124"/>
      <c r="ACC49" s="124"/>
      <c r="ACD49" s="124"/>
      <c r="ACE49" s="124"/>
      <c r="ACF49" s="124"/>
      <c r="ACG49" s="124"/>
      <c r="ACH49" s="124"/>
      <c r="ACI49" s="124"/>
      <c r="ACJ49" s="124"/>
      <c r="ACK49" s="124"/>
      <c r="ACL49" s="124"/>
      <c r="ACM49" s="124"/>
      <c r="ACN49" s="124"/>
      <c r="ACO49" s="124"/>
      <c r="ACP49" s="124"/>
      <c r="ACQ49" s="124"/>
      <c r="ACR49" s="124"/>
      <c r="ACS49" s="124"/>
      <c r="ACT49" s="124"/>
      <c r="ACU49" s="124"/>
      <c r="ACV49" s="124"/>
      <c r="ACW49" s="124"/>
      <c r="ACX49" s="124"/>
      <c r="ACY49" s="124"/>
      <c r="ACZ49" s="124"/>
      <c r="ADA49" s="124"/>
      <c r="ADB49" s="124"/>
      <c r="ADC49" s="124"/>
      <c r="ADD49" s="124"/>
      <c r="ADE49" s="124"/>
      <c r="ADF49" s="124"/>
      <c r="ADG49" s="124"/>
      <c r="ADH49" s="124"/>
      <c r="ADI49" s="124"/>
      <c r="ADJ49" s="124"/>
      <c r="ADK49" s="124"/>
      <c r="ADL49" s="124"/>
      <c r="ADM49" s="124"/>
      <c r="ADN49" s="124"/>
      <c r="ADO49" s="124"/>
      <c r="ADP49" s="124"/>
      <c r="ADQ49" s="124"/>
      <c r="ADR49" s="124"/>
      <c r="ADS49" s="124"/>
      <c r="ADT49" s="124"/>
      <c r="ADU49" s="124"/>
      <c r="ADV49" s="124"/>
      <c r="ADW49" s="124"/>
      <c r="ADX49" s="124"/>
      <c r="ADY49" s="124"/>
      <c r="ADZ49" s="124"/>
      <c r="AEA49" s="124"/>
      <c r="AEB49" s="124"/>
      <c r="AEC49" s="124"/>
      <c r="AED49" s="124"/>
      <c r="AEE49" s="124"/>
      <c r="AEF49" s="124"/>
      <c r="AEG49" s="124"/>
      <c r="AEH49" s="124"/>
      <c r="AEI49" s="124"/>
      <c r="AEJ49" s="124"/>
      <c r="AEK49" s="124"/>
      <c r="AEL49" s="124"/>
      <c r="AEM49" s="124"/>
      <c r="AEN49" s="124"/>
      <c r="AEO49" s="124"/>
      <c r="AEP49" s="124"/>
      <c r="AEQ49" s="124"/>
      <c r="AER49" s="124"/>
      <c r="AES49" s="124"/>
      <c r="AET49" s="124"/>
      <c r="AEU49" s="124"/>
      <c r="AEV49" s="124"/>
      <c r="AEW49" s="124"/>
      <c r="AEX49" s="124"/>
      <c r="AEY49" s="124"/>
      <c r="AEZ49" s="124"/>
      <c r="AFA49" s="124"/>
      <c r="AFB49" s="124"/>
      <c r="AFC49" s="124"/>
      <c r="AFD49" s="124"/>
      <c r="AFE49" s="124"/>
      <c r="AFF49" s="124"/>
      <c r="AFG49" s="124"/>
      <c r="AFH49" s="124"/>
      <c r="AFI49" s="124"/>
      <c r="AFJ49" s="124"/>
      <c r="AFK49" s="124"/>
      <c r="AFL49" s="124"/>
      <c r="AFM49" s="124"/>
      <c r="AFN49" s="124"/>
      <c r="AFO49" s="124"/>
      <c r="AFP49" s="124"/>
      <c r="AFQ49" s="124"/>
      <c r="AFR49" s="124"/>
      <c r="AFS49" s="124"/>
      <c r="AFT49" s="124"/>
      <c r="AFU49" s="124"/>
      <c r="AFV49" s="124"/>
      <c r="AFW49" s="124"/>
      <c r="AFX49" s="124"/>
      <c r="AFY49" s="124"/>
      <c r="AFZ49" s="124"/>
      <c r="AGA49" s="124"/>
      <c r="AGB49" s="124"/>
      <c r="AGC49" s="124"/>
      <c r="AGD49" s="124"/>
      <c r="AGE49" s="124"/>
      <c r="AGF49" s="124"/>
      <c r="AGG49" s="124"/>
      <c r="AGH49" s="124"/>
      <c r="AGI49" s="124"/>
      <c r="AGJ49" s="124"/>
      <c r="AGK49" s="124"/>
      <c r="AGL49" s="124"/>
      <c r="AGM49" s="124"/>
      <c r="AGN49" s="124"/>
      <c r="AGO49" s="124"/>
      <c r="AGP49" s="124"/>
      <c r="AGQ49" s="124"/>
      <c r="AGR49" s="124"/>
      <c r="AGS49" s="124"/>
      <c r="AGT49" s="124"/>
      <c r="AGU49" s="124"/>
      <c r="AGV49" s="124"/>
      <c r="AGW49" s="124"/>
      <c r="AGX49" s="124"/>
      <c r="AGY49" s="124"/>
      <c r="AGZ49" s="124"/>
      <c r="AHA49" s="124"/>
      <c r="AHB49" s="124"/>
      <c r="AHC49" s="124"/>
      <c r="AHD49" s="124"/>
      <c r="AHE49" s="124"/>
      <c r="AHF49" s="124"/>
      <c r="AHG49" s="124"/>
      <c r="AHH49" s="124"/>
      <c r="AHI49" s="124"/>
      <c r="AHJ49" s="124"/>
      <c r="AHK49" s="124"/>
      <c r="AHL49" s="124"/>
      <c r="AHM49" s="124"/>
      <c r="AHN49" s="124"/>
      <c r="AHO49" s="124"/>
      <c r="AHP49" s="124"/>
      <c r="AHQ49" s="124"/>
      <c r="AHR49" s="124"/>
      <c r="AHS49" s="124"/>
      <c r="AHT49" s="124"/>
      <c r="AHU49" s="124"/>
      <c r="AHV49" s="124"/>
      <c r="AHW49" s="124"/>
      <c r="AHX49" s="124"/>
      <c r="AHY49" s="124"/>
      <c r="AHZ49" s="124"/>
      <c r="AIA49" s="124"/>
      <c r="AIB49" s="124"/>
      <c r="AIC49" s="124"/>
      <c r="AID49" s="124"/>
      <c r="AIE49" s="124"/>
      <c r="AIF49" s="124"/>
      <c r="AIG49" s="124"/>
      <c r="AIH49" s="124"/>
      <c r="AII49" s="124"/>
      <c r="AIJ49" s="124"/>
      <c r="AIK49" s="124"/>
      <c r="AIL49" s="124"/>
      <c r="AIM49" s="124"/>
      <c r="AIN49" s="124"/>
      <c r="AIO49" s="124"/>
      <c r="AIP49" s="124"/>
      <c r="AIQ49" s="124"/>
      <c r="AIR49" s="124"/>
      <c r="AIS49" s="124"/>
    </row>
    <row r="50" spans="1:929" ht="32.1" customHeight="1" x14ac:dyDescent="0.4">
      <c r="A50" s="40"/>
      <c r="B50" s="94"/>
      <c r="C50" s="109"/>
      <c r="D50" s="109"/>
      <c r="E50" s="153"/>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4"/>
      <c r="DV50" s="124"/>
      <c r="DW50" s="124"/>
      <c r="DX50" s="124"/>
      <c r="DY50" s="124"/>
      <c r="DZ50" s="124"/>
      <c r="EA50" s="124"/>
      <c r="EB50" s="124"/>
      <c r="EC50" s="124"/>
      <c r="ED50" s="124"/>
      <c r="EE50" s="124"/>
      <c r="EF50" s="124"/>
      <c r="EG50" s="124"/>
      <c r="EH50" s="124"/>
      <c r="EI50" s="124"/>
      <c r="EJ50" s="124"/>
      <c r="EK50" s="124"/>
      <c r="EL50" s="124"/>
      <c r="EM50" s="124"/>
      <c r="EN50" s="124"/>
      <c r="EO50" s="124"/>
      <c r="EP50" s="124"/>
      <c r="EQ50" s="124"/>
      <c r="ER50" s="124"/>
      <c r="ES50" s="124"/>
      <c r="ET50" s="124"/>
      <c r="EU50" s="124"/>
      <c r="EV50" s="124"/>
      <c r="EW50" s="124"/>
      <c r="EX50" s="124"/>
      <c r="EY50" s="124"/>
      <c r="EZ50" s="124"/>
      <c r="FA50" s="124"/>
      <c r="FB50" s="124"/>
      <c r="FC50" s="124"/>
      <c r="FD50" s="124"/>
      <c r="FE50" s="124"/>
      <c r="FF50" s="124"/>
      <c r="FG50" s="124"/>
      <c r="FH50" s="124"/>
      <c r="FI50" s="124"/>
      <c r="FJ50" s="124"/>
      <c r="FK50" s="124"/>
      <c r="FL50" s="124"/>
      <c r="FM50" s="124"/>
      <c r="FN50" s="124"/>
      <c r="FO50" s="124"/>
      <c r="FP50" s="124"/>
      <c r="FQ50" s="124"/>
      <c r="FR50" s="124"/>
      <c r="FS50" s="124"/>
      <c r="FT50" s="124"/>
      <c r="FU50" s="124"/>
      <c r="FV50" s="124"/>
      <c r="FW50" s="124"/>
      <c r="FX50" s="124"/>
      <c r="FY50" s="124"/>
      <c r="FZ50" s="124"/>
      <c r="GA50" s="124"/>
      <c r="GB50" s="124"/>
      <c r="GC50" s="124"/>
      <c r="GD50" s="124"/>
      <c r="GE50" s="124"/>
      <c r="GF50" s="124"/>
      <c r="GG50" s="124"/>
      <c r="GH50" s="124"/>
      <c r="GI50" s="124"/>
      <c r="GJ50" s="124"/>
      <c r="GK50" s="124"/>
      <c r="GL50" s="124"/>
      <c r="GM50" s="124"/>
      <c r="GN50" s="124"/>
      <c r="GO50" s="124"/>
      <c r="GP50" s="124"/>
      <c r="GQ50" s="124"/>
      <c r="GR50" s="124"/>
      <c r="GS50" s="124"/>
      <c r="GT50" s="124"/>
      <c r="GU50" s="124"/>
      <c r="GV50" s="124"/>
      <c r="GW50" s="124"/>
      <c r="GX50" s="124"/>
      <c r="GY50" s="124"/>
      <c r="GZ50" s="124"/>
      <c r="HA50" s="124"/>
      <c r="HB50" s="124"/>
      <c r="HC50" s="124"/>
      <c r="HD50" s="124"/>
      <c r="HE50" s="124"/>
      <c r="HF50" s="124"/>
      <c r="HG50" s="124"/>
      <c r="HH50" s="124"/>
      <c r="HI50" s="124"/>
      <c r="HJ50" s="124"/>
      <c r="HK50" s="124"/>
      <c r="HL50" s="124"/>
      <c r="HM50" s="124"/>
      <c r="HN50" s="124"/>
      <c r="HO50" s="124"/>
      <c r="HP50" s="124"/>
      <c r="HQ50" s="124"/>
      <c r="HR50" s="124"/>
      <c r="HS50" s="124"/>
      <c r="HT50" s="124"/>
      <c r="HU50" s="124"/>
      <c r="HV50" s="124"/>
      <c r="HW50" s="124"/>
      <c r="HX50" s="124"/>
      <c r="HY50" s="124"/>
      <c r="HZ50" s="124"/>
      <c r="IA50" s="124"/>
      <c r="IB50" s="124"/>
      <c r="IC50" s="124"/>
      <c r="ID50" s="124"/>
      <c r="IE50" s="124"/>
      <c r="IF50" s="124"/>
      <c r="IG50" s="124"/>
      <c r="IH50" s="124"/>
      <c r="II50" s="124"/>
      <c r="IJ50" s="124"/>
      <c r="IK50" s="124"/>
      <c r="IL50" s="124"/>
      <c r="IM50" s="124"/>
      <c r="IN50" s="124"/>
      <c r="IO50" s="124"/>
      <c r="IP50" s="124"/>
      <c r="IQ50" s="124"/>
      <c r="IR50" s="124"/>
      <c r="IS50" s="124"/>
      <c r="IT50" s="124"/>
      <c r="IU50" s="124"/>
      <c r="IV50" s="124"/>
      <c r="IW50" s="124"/>
      <c r="IX50" s="124"/>
      <c r="IY50" s="124"/>
      <c r="IZ50" s="124"/>
      <c r="JA50" s="124"/>
      <c r="JB50" s="124"/>
      <c r="JC50" s="124"/>
      <c r="JD50" s="124"/>
      <c r="JE50" s="124"/>
      <c r="JF50" s="124"/>
      <c r="JG50" s="124"/>
      <c r="JH50" s="124"/>
      <c r="JI50" s="124"/>
      <c r="JJ50" s="124"/>
      <c r="JK50" s="124"/>
      <c r="JL50" s="124"/>
      <c r="JM50" s="124"/>
      <c r="JN50" s="124"/>
      <c r="JO50" s="124"/>
      <c r="JP50" s="124"/>
      <c r="JQ50" s="124"/>
      <c r="JR50" s="124"/>
      <c r="JS50" s="124"/>
      <c r="JT50" s="124"/>
      <c r="JU50" s="124"/>
      <c r="JV50" s="124"/>
      <c r="JW50" s="124"/>
      <c r="JX50" s="124"/>
      <c r="JY50" s="124"/>
      <c r="JZ50" s="124"/>
      <c r="KA50" s="124"/>
      <c r="KB50" s="124"/>
      <c r="KC50" s="124"/>
      <c r="KD50" s="124"/>
      <c r="KE50" s="124"/>
      <c r="KF50" s="124"/>
      <c r="KG50" s="124"/>
      <c r="KH50" s="124"/>
      <c r="KI50" s="124"/>
      <c r="KJ50" s="124"/>
      <c r="KK50" s="124"/>
      <c r="KL50" s="124"/>
      <c r="KM50" s="124"/>
      <c r="KN50" s="124"/>
      <c r="KO50" s="124"/>
      <c r="KP50" s="124"/>
      <c r="KQ50" s="124"/>
      <c r="KR50" s="124"/>
      <c r="KS50" s="124"/>
      <c r="KT50" s="124"/>
      <c r="KU50" s="124"/>
      <c r="KV50" s="124"/>
      <c r="KW50" s="124"/>
      <c r="KX50" s="124"/>
      <c r="KY50" s="124"/>
      <c r="KZ50" s="124"/>
      <c r="LA50" s="124"/>
      <c r="LB50" s="124"/>
      <c r="LC50" s="124"/>
      <c r="LD50" s="124"/>
      <c r="LE50" s="124"/>
      <c r="LF50" s="124"/>
      <c r="LG50" s="124"/>
      <c r="LH50" s="124"/>
      <c r="LI50" s="124"/>
      <c r="LJ50" s="124"/>
      <c r="LK50" s="124"/>
      <c r="LL50" s="124"/>
      <c r="LM50" s="124"/>
      <c r="LN50" s="124"/>
      <c r="LO50" s="124"/>
      <c r="LP50" s="124"/>
      <c r="LQ50" s="124"/>
      <c r="LR50" s="124"/>
      <c r="LS50" s="124"/>
      <c r="LT50" s="124"/>
      <c r="LU50" s="124"/>
      <c r="LV50" s="124"/>
      <c r="LW50" s="124"/>
      <c r="LX50" s="124"/>
      <c r="LY50" s="124"/>
      <c r="LZ50" s="124"/>
      <c r="MA50" s="124"/>
      <c r="MB50" s="124"/>
      <c r="MC50" s="124"/>
      <c r="MD50" s="124"/>
      <c r="ME50" s="124"/>
      <c r="MF50" s="124"/>
      <c r="MG50" s="124"/>
      <c r="MH50" s="124"/>
      <c r="MI50" s="124"/>
      <c r="MJ50" s="124"/>
      <c r="MK50" s="124"/>
      <c r="ML50" s="124"/>
      <c r="MM50" s="124"/>
      <c r="MN50" s="124"/>
      <c r="MO50" s="124"/>
      <c r="MP50" s="124"/>
      <c r="MQ50" s="124"/>
      <c r="MR50" s="124"/>
      <c r="MS50" s="124"/>
      <c r="MT50" s="124"/>
      <c r="MU50" s="124"/>
      <c r="MV50" s="124"/>
      <c r="MW50" s="124"/>
      <c r="MX50" s="124"/>
      <c r="MY50" s="124"/>
      <c r="MZ50" s="124"/>
      <c r="NA50" s="124"/>
      <c r="NB50" s="124"/>
      <c r="NC50" s="124"/>
      <c r="ND50" s="124"/>
      <c r="NE50" s="124"/>
      <c r="NF50" s="124"/>
      <c r="NG50" s="124"/>
      <c r="NH50" s="124"/>
      <c r="NI50" s="124"/>
      <c r="NJ50" s="124"/>
      <c r="NK50" s="124"/>
      <c r="NL50" s="124"/>
      <c r="NM50" s="124"/>
      <c r="NN50" s="124"/>
      <c r="NO50" s="124"/>
      <c r="NP50" s="124"/>
      <c r="NQ50" s="124"/>
      <c r="NR50" s="124"/>
      <c r="NS50" s="124"/>
      <c r="NT50" s="124"/>
      <c r="NU50" s="124"/>
      <c r="NV50" s="124"/>
      <c r="NW50" s="124"/>
      <c r="NX50" s="124"/>
      <c r="NY50" s="124"/>
      <c r="NZ50" s="124"/>
      <c r="OA50" s="124"/>
      <c r="OB50" s="124"/>
      <c r="OC50" s="124"/>
      <c r="OD50" s="124"/>
      <c r="OE50" s="124"/>
      <c r="OF50" s="124"/>
      <c r="OG50" s="124"/>
      <c r="OH50" s="124"/>
      <c r="OI50" s="124"/>
      <c r="OJ50" s="124"/>
      <c r="OK50" s="124"/>
      <c r="OL50" s="124"/>
      <c r="OM50" s="124"/>
      <c r="ON50" s="124"/>
      <c r="OO50" s="124"/>
      <c r="OP50" s="124"/>
      <c r="OQ50" s="124"/>
      <c r="OR50" s="124"/>
      <c r="OS50" s="124"/>
      <c r="OT50" s="124"/>
      <c r="OU50" s="124"/>
      <c r="OV50" s="124"/>
      <c r="OW50" s="124"/>
      <c r="OX50" s="124"/>
      <c r="OY50" s="124"/>
      <c r="OZ50" s="124"/>
      <c r="PA50" s="124"/>
      <c r="PB50" s="124"/>
      <c r="PC50" s="124"/>
      <c r="PD50" s="124"/>
      <c r="PE50" s="124"/>
      <c r="PF50" s="124"/>
      <c r="PG50" s="124"/>
      <c r="PH50" s="124"/>
      <c r="PI50" s="124"/>
      <c r="PJ50" s="124"/>
      <c r="PK50" s="124"/>
      <c r="PL50" s="124"/>
      <c r="PM50" s="124"/>
      <c r="PN50" s="124"/>
      <c r="PO50" s="124"/>
      <c r="PP50" s="124"/>
      <c r="PQ50" s="124"/>
      <c r="PR50" s="124"/>
      <c r="PS50" s="124"/>
      <c r="PT50" s="124"/>
      <c r="PU50" s="124"/>
      <c r="PV50" s="124"/>
      <c r="PW50" s="124"/>
      <c r="PX50" s="124"/>
      <c r="PY50" s="124"/>
      <c r="PZ50" s="124"/>
      <c r="QA50" s="124"/>
      <c r="QB50" s="124"/>
      <c r="QC50" s="124"/>
      <c r="QD50" s="124"/>
      <c r="QE50" s="124"/>
      <c r="QF50" s="124"/>
      <c r="QG50" s="124"/>
      <c r="QH50" s="124"/>
      <c r="QI50" s="124"/>
      <c r="QJ50" s="124"/>
      <c r="QK50" s="124"/>
      <c r="QL50" s="124"/>
      <c r="QM50" s="124"/>
      <c r="QN50" s="124"/>
      <c r="QO50" s="124"/>
      <c r="QP50" s="124"/>
      <c r="QQ50" s="124"/>
      <c r="QR50" s="124"/>
      <c r="QS50" s="124"/>
      <c r="QT50" s="124"/>
      <c r="QU50" s="124"/>
      <c r="QV50" s="124"/>
      <c r="QW50" s="124"/>
      <c r="QX50" s="124"/>
      <c r="QY50" s="124"/>
      <c r="QZ50" s="124"/>
      <c r="RA50" s="124"/>
      <c r="RB50" s="124"/>
      <c r="RC50" s="124"/>
      <c r="RD50" s="124"/>
      <c r="RE50" s="124"/>
      <c r="RF50" s="124"/>
      <c r="RG50" s="124"/>
      <c r="RH50" s="124"/>
      <c r="RI50" s="124"/>
      <c r="RJ50" s="124"/>
      <c r="RK50" s="124"/>
      <c r="RL50" s="124"/>
      <c r="RM50" s="124"/>
      <c r="RN50" s="124"/>
      <c r="RO50" s="124"/>
      <c r="RP50" s="124"/>
      <c r="RQ50" s="124"/>
      <c r="RR50" s="124"/>
      <c r="RS50" s="124"/>
      <c r="RT50" s="124"/>
      <c r="RU50" s="124"/>
      <c r="RV50" s="124"/>
      <c r="RW50" s="124"/>
      <c r="RX50" s="124"/>
      <c r="RY50" s="124"/>
      <c r="RZ50" s="124"/>
      <c r="SA50" s="124"/>
      <c r="SB50" s="124"/>
      <c r="SC50" s="124"/>
      <c r="SD50" s="124"/>
      <c r="SE50" s="124"/>
      <c r="SF50" s="124"/>
      <c r="SG50" s="124"/>
      <c r="SH50" s="124"/>
      <c r="SI50" s="124"/>
      <c r="SJ50" s="124"/>
      <c r="SK50" s="124"/>
      <c r="SL50" s="124"/>
      <c r="SM50" s="124"/>
      <c r="SN50" s="124"/>
      <c r="SO50" s="124"/>
      <c r="SP50" s="124"/>
      <c r="SQ50" s="124"/>
      <c r="SR50" s="124"/>
      <c r="SS50" s="124"/>
      <c r="ST50" s="124"/>
      <c r="SU50" s="124"/>
      <c r="SV50" s="124"/>
      <c r="SW50" s="124"/>
      <c r="SX50" s="124"/>
      <c r="SY50" s="124"/>
      <c r="SZ50" s="124"/>
      <c r="TA50" s="124"/>
      <c r="TB50" s="124"/>
      <c r="TC50" s="124"/>
      <c r="TD50" s="124"/>
      <c r="TE50" s="124"/>
      <c r="TF50" s="124"/>
      <c r="TG50" s="124"/>
      <c r="TH50" s="124"/>
      <c r="TI50" s="124"/>
      <c r="TJ50" s="124"/>
      <c r="TK50" s="124"/>
      <c r="TL50" s="124"/>
      <c r="TM50" s="124"/>
      <c r="TN50" s="124"/>
      <c r="TO50" s="124"/>
      <c r="TP50" s="124"/>
      <c r="TQ50" s="124"/>
      <c r="TR50" s="124"/>
      <c r="TS50" s="124"/>
      <c r="TT50" s="124"/>
      <c r="TU50" s="124"/>
      <c r="TV50" s="124"/>
      <c r="TW50" s="124"/>
      <c r="TX50" s="124"/>
      <c r="TY50" s="124"/>
      <c r="TZ50" s="124"/>
      <c r="UA50" s="124"/>
      <c r="UB50" s="124"/>
      <c r="UC50" s="124"/>
      <c r="UD50" s="124"/>
      <c r="UE50" s="124"/>
      <c r="UF50" s="124"/>
      <c r="UG50" s="124"/>
      <c r="UH50" s="124"/>
      <c r="UI50" s="124"/>
      <c r="UJ50" s="124"/>
      <c r="UK50" s="124"/>
      <c r="UL50" s="124"/>
      <c r="UM50" s="124"/>
      <c r="UN50" s="124"/>
      <c r="UO50" s="124"/>
      <c r="UP50" s="124"/>
      <c r="UQ50" s="124"/>
      <c r="UR50" s="124"/>
      <c r="US50" s="124"/>
      <c r="UT50" s="124"/>
      <c r="UU50" s="124"/>
      <c r="UV50" s="124"/>
      <c r="UW50" s="124"/>
      <c r="UX50" s="124"/>
      <c r="UY50" s="124"/>
      <c r="UZ50" s="124"/>
      <c r="VA50" s="124"/>
      <c r="VB50" s="124"/>
      <c r="VC50" s="124"/>
      <c r="VD50" s="124"/>
      <c r="VE50" s="124"/>
      <c r="VF50" s="124"/>
      <c r="VG50" s="124"/>
      <c r="VH50" s="124"/>
      <c r="VI50" s="124"/>
      <c r="VJ50" s="124"/>
      <c r="VK50" s="124"/>
      <c r="VL50" s="124"/>
      <c r="VM50" s="124"/>
      <c r="VN50" s="124"/>
      <c r="VO50" s="124"/>
      <c r="VP50" s="124"/>
      <c r="VQ50" s="124"/>
      <c r="VR50" s="124"/>
      <c r="VS50" s="124"/>
      <c r="VT50" s="124"/>
      <c r="VU50" s="124"/>
      <c r="VV50" s="124"/>
      <c r="VW50" s="124"/>
      <c r="VX50" s="124"/>
      <c r="VY50" s="124"/>
      <c r="VZ50" s="124"/>
      <c r="WA50" s="124"/>
      <c r="WB50" s="124"/>
      <c r="WC50" s="124"/>
      <c r="WD50" s="124"/>
      <c r="WE50" s="124"/>
      <c r="WF50" s="124"/>
      <c r="WG50" s="124"/>
      <c r="WH50" s="124"/>
      <c r="WI50" s="124"/>
      <c r="WJ50" s="124"/>
      <c r="WK50" s="124"/>
      <c r="WL50" s="124"/>
      <c r="WM50" s="124"/>
      <c r="WN50" s="124"/>
      <c r="WO50" s="124"/>
      <c r="WP50" s="124"/>
      <c r="WQ50" s="124"/>
      <c r="WR50" s="124"/>
      <c r="WS50" s="124"/>
      <c r="WT50" s="124"/>
      <c r="WU50" s="124"/>
      <c r="WV50" s="124"/>
      <c r="WW50" s="124"/>
      <c r="WX50" s="124"/>
      <c r="WY50" s="124"/>
      <c r="WZ50" s="124"/>
      <c r="XA50" s="124"/>
      <c r="XB50" s="124"/>
      <c r="XC50" s="124"/>
      <c r="XD50" s="124"/>
      <c r="XE50" s="124"/>
      <c r="XF50" s="124"/>
      <c r="XG50" s="124"/>
      <c r="XH50" s="124"/>
      <c r="XI50" s="124"/>
      <c r="XJ50" s="124"/>
      <c r="XK50" s="124"/>
      <c r="XL50" s="124"/>
      <c r="XM50" s="124"/>
      <c r="XN50" s="124"/>
      <c r="XO50" s="124"/>
      <c r="XP50" s="124"/>
      <c r="XQ50" s="124"/>
      <c r="XR50" s="124"/>
      <c r="XS50" s="124"/>
      <c r="XT50" s="124"/>
      <c r="XU50" s="124"/>
      <c r="XV50" s="124"/>
      <c r="XW50" s="124"/>
      <c r="XX50" s="124"/>
      <c r="XY50" s="124"/>
      <c r="XZ50" s="124"/>
      <c r="YA50" s="124"/>
      <c r="YB50" s="124"/>
      <c r="YC50" s="124"/>
      <c r="YD50" s="124"/>
      <c r="YE50" s="124"/>
      <c r="YF50" s="124"/>
      <c r="YG50" s="124"/>
      <c r="YH50" s="124"/>
      <c r="YI50" s="124"/>
      <c r="YJ50" s="124"/>
      <c r="YK50" s="124"/>
      <c r="YL50" s="124"/>
      <c r="YM50" s="124"/>
      <c r="YN50" s="124"/>
      <c r="YO50" s="124"/>
      <c r="YP50" s="124"/>
      <c r="YQ50" s="124"/>
      <c r="YR50" s="124"/>
      <c r="YS50" s="124"/>
      <c r="YT50" s="124"/>
      <c r="YU50" s="124"/>
      <c r="YV50" s="124"/>
      <c r="YW50" s="124"/>
      <c r="YX50" s="124"/>
      <c r="YY50" s="124"/>
      <c r="YZ50" s="124"/>
      <c r="ZA50" s="124"/>
      <c r="ZB50" s="124"/>
      <c r="ZC50" s="124"/>
      <c r="ZD50" s="124"/>
      <c r="ZE50" s="124"/>
      <c r="ZF50" s="124"/>
      <c r="ZG50" s="124"/>
      <c r="ZH50" s="124"/>
      <c r="ZI50" s="124"/>
      <c r="ZJ50" s="124"/>
      <c r="ZK50" s="124"/>
      <c r="ZL50" s="124"/>
      <c r="ZM50" s="124"/>
      <c r="ZN50" s="124"/>
      <c r="ZO50" s="124"/>
      <c r="ZP50" s="124"/>
      <c r="ZQ50" s="124"/>
      <c r="ZR50" s="124"/>
      <c r="ZS50" s="124"/>
      <c r="ZT50" s="124"/>
      <c r="ZU50" s="124"/>
      <c r="ZV50" s="124"/>
      <c r="ZW50" s="124"/>
      <c r="ZX50" s="124"/>
      <c r="ZY50" s="124"/>
      <c r="ZZ50" s="124"/>
      <c r="AAA50" s="124"/>
      <c r="AAB50" s="124"/>
      <c r="AAC50" s="124"/>
      <c r="AAD50" s="124"/>
      <c r="AAE50" s="124"/>
      <c r="AAF50" s="124"/>
      <c r="AAG50" s="124"/>
      <c r="AAH50" s="124"/>
      <c r="AAI50" s="124"/>
      <c r="AAJ50" s="124"/>
      <c r="AAK50" s="124"/>
      <c r="AAL50" s="124"/>
      <c r="AAM50" s="124"/>
      <c r="AAN50" s="124"/>
      <c r="AAO50" s="124"/>
      <c r="AAP50" s="124"/>
      <c r="AAQ50" s="124"/>
      <c r="AAR50" s="124"/>
      <c r="AAS50" s="124"/>
      <c r="AAT50" s="124"/>
      <c r="AAU50" s="124"/>
      <c r="AAV50" s="124"/>
      <c r="AAW50" s="124"/>
      <c r="AAX50" s="124"/>
      <c r="AAY50" s="124"/>
      <c r="AAZ50" s="124"/>
      <c r="ABA50" s="124"/>
      <c r="ABB50" s="124"/>
      <c r="ABC50" s="124"/>
      <c r="ABD50" s="124"/>
      <c r="ABE50" s="124"/>
      <c r="ABF50" s="124"/>
      <c r="ABG50" s="124"/>
      <c r="ABH50" s="124"/>
      <c r="ABI50" s="124"/>
      <c r="ABJ50" s="124"/>
      <c r="ABK50" s="124"/>
      <c r="ABL50" s="124"/>
      <c r="ABM50" s="124"/>
      <c r="ABN50" s="124"/>
      <c r="ABO50" s="124"/>
      <c r="ABP50" s="124"/>
      <c r="ABQ50" s="124"/>
      <c r="ABR50" s="124"/>
      <c r="ABS50" s="124"/>
      <c r="ABT50" s="124"/>
      <c r="ABU50" s="124"/>
      <c r="ABV50" s="124"/>
      <c r="ABW50" s="124"/>
      <c r="ABX50" s="124"/>
      <c r="ABY50" s="124"/>
      <c r="ABZ50" s="124"/>
      <c r="ACA50" s="124"/>
      <c r="ACB50" s="124"/>
      <c r="ACC50" s="124"/>
      <c r="ACD50" s="124"/>
      <c r="ACE50" s="124"/>
      <c r="ACF50" s="124"/>
      <c r="ACG50" s="124"/>
      <c r="ACH50" s="124"/>
      <c r="ACI50" s="124"/>
      <c r="ACJ50" s="124"/>
      <c r="ACK50" s="124"/>
      <c r="ACL50" s="124"/>
      <c r="ACM50" s="124"/>
      <c r="ACN50" s="124"/>
      <c r="ACO50" s="124"/>
      <c r="ACP50" s="124"/>
      <c r="ACQ50" s="124"/>
      <c r="ACR50" s="124"/>
      <c r="ACS50" s="124"/>
      <c r="ACT50" s="124"/>
      <c r="ACU50" s="124"/>
      <c r="ACV50" s="124"/>
      <c r="ACW50" s="124"/>
      <c r="ACX50" s="124"/>
      <c r="ACY50" s="124"/>
      <c r="ACZ50" s="124"/>
      <c r="ADA50" s="124"/>
      <c r="ADB50" s="124"/>
      <c r="ADC50" s="124"/>
      <c r="ADD50" s="124"/>
      <c r="ADE50" s="124"/>
      <c r="ADF50" s="124"/>
      <c r="ADG50" s="124"/>
      <c r="ADH50" s="124"/>
      <c r="ADI50" s="124"/>
      <c r="ADJ50" s="124"/>
      <c r="ADK50" s="124"/>
      <c r="ADL50" s="124"/>
      <c r="ADM50" s="124"/>
      <c r="ADN50" s="124"/>
      <c r="ADO50" s="124"/>
      <c r="ADP50" s="124"/>
      <c r="ADQ50" s="124"/>
      <c r="ADR50" s="124"/>
      <c r="ADS50" s="124"/>
      <c r="ADT50" s="124"/>
      <c r="ADU50" s="124"/>
      <c r="ADV50" s="124"/>
      <c r="ADW50" s="124"/>
      <c r="ADX50" s="124"/>
      <c r="ADY50" s="124"/>
      <c r="ADZ50" s="124"/>
      <c r="AEA50" s="124"/>
      <c r="AEB50" s="124"/>
      <c r="AEC50" s="124"/>
      <c r="AED50" s="124"/>
      <c r="AEE50" s="124"/>
      <c r="AEF50" s="124"/>
      <c r="AEG50" s="124"/>
      <c r="AEH50" s="124"/>
      <c r="AEI50" s="124"/>
      <c r="AEJ50" s="124"/>
      <c r="AEK50" s="124"/>
      <c r="AEL50" s="124"/>
      <c r="AEM50" s="124"/>
      <c r="AEN50" s="124"/>
      <c r="AEO50" s="124"/>
      <c r="AEP50" s="124"/>
      <c r="AEQ50" s="124"/>
      <c r="AER50" s="124"/>
      <c r="AES50" s="124"/>
      <c r="AET50" s="124"/>
      <c r="AEU50" s="124"/>
      <c r="AEV50" s="124"/>
      <c r="AEW50" s="124"/>
      <c r="AEX50" s="124"/>
      <c r="AEY50" s="124"/>
      <c r="AEZ50" s="124"/>
      <c r="AFA50" s="124"/>
      <c r="AFB50" s="124"/>
      <c r="AFC50" s="124"/>
      <c r="AFD50" s="124"/>
      <c r="AFE50" s="124"/>
      <c r="AFF50" s="124"/>
      <c r="AFG50" s="124"/>
      <c r="AFH50" s="124"/>
      <c r="AFI50" s="124"/>
      <c r="AFJ50" s="124"/>
      <c r="AFK50" s="124"/>
      <c r="AFL50" s="124"/>
      <c r="AFM50" s="124"/>
      <c r="AFN50" s="124"/>
      <c r="AFO50" s="124"/>
      <c r="AFP50" s="124"/>
      <c r="AFQ50" s="124"/>
      <c r="AFR50" s="124"/>
      <c r="AFS50" s="124"/>
      <c r="AFT50" s="124"/>
      <c r="AFU50" s="124"/>
      <c r="AFV50" s="124"/>
      <c r="AFW50" s="124"/>
      <c r="AFX50" s="124"/>
      <c r="AFY50" s="124"/>
      <c r="AFZ50" s="124"/>
      <c r="AGA50" s="124"/>
      <c r="AGB50" s="124"/>
      <c r="AGC50" s="124"/>
      <c r="AGD50" s="124"/>
      <c r="AGE50" s="124"/>
      <c r="AGF50" s="124"/>
      <c r="AGG50" s="124"/>
      <c r="AGH50" s="124"/>
      <c r="AGI50" s="124"/>
      <c r="AGJ50" s="124"/>
      <c r="AGK50" s="124"/>
      <c r="AGL50" s="124"/>
      <c r="AGM50" s="124"/>
      <c r="AGN50" s="124"/>
      <c r="AGO50" s="124"/>
      <c r="AGP50" s="124"/>
      <c r="AGQ50" s="124"/>
      <c r="AGR50" s="124"/>
      <c r="AGS50" s="124"/>
      <c r="AGT50" s="124"/>
      <c r="AGU50" s="124"/>
      <c r="AGV50" s="124"/>
      <c r="AGW50" s="124"/>
      <c r="AGX50" s="124"/>
      <c r="AGY50" s="124"/>
      <c r="AGZ50" s="124"/>
      <c r="AHA50" s="124"/>
      <c r="AHB50" s="124"/>
      <c r="AHC50" s="124"/>
      <c r="AHD50" s="124"/>
      <c r="AHE50" s="124"/>
      <c r="AHF50" s="124"/>
      <c r="AHG50" s="124"/>
      <c r="AHH50" s="124"/>
      <c r="AHI50" s="124"/>
      <c r="AHJ50" s="124"/>
      <c r="AHK50" s="124"/>
      <c r="AHL50" s="124"/>
      <c r="AHM50" s="124"/>
      <c r="AHN50" s="124"/>
      <c r="AHO50" s="124"/>
      <c r="AHP50" s="124"/>
      <c r="AHQ50" s="124"/>
      <c r="AHR50" s="124"/>
      <c r="AHS50" s="124"/>
      <c r="AHT50" s="124"/>
      <c r="AHU50" s="124"/>
      <c r="AHV50" s="124"/>
      <c r="AHW50" s="124"/>
      <c r="AHX50" s="124"/>
      <c r="AHY50" s="124"/>
      <c r="AHZ50" s="124"/>
      <c r="AIA50" s="124"/>
      <c r="AIB50" s="124"/>
      <c r="AIC50" s="124"/>
      <c r="AID50" s="124"/>
      <c r="AIE50" s="124"/>
      <c r="AIF50" s="124"/>
      <c r="AIG50" s="124"/>
      <c r="AIH50" s="124"/>
      <c r="AII50" s="124"/>
      <c r="AIJ50" s="124"/>
      <c r="AIK50" s="124"/>
      <c r="AIL50" s="124"/>
      <c r="AIM50" s="124"/>
      <c r="AIN50" s="124"/>
      <c r="AIO50" s="124"/>
      <c r="AIP50" s="124"/>
      <c r="AIQ50" s="124"/>
      <c r="AIR50" s="124"/>
      <c r="AIS50" s="124"/>
    </row>
    <row r="51" spans="1:929" ht="19.5" x14ac:dyDescent="0.4">
      <c r="A51" s="37"/>
      <c r="B51" s="95"/>
      <c r="C51" s="95"/>
      <c r="D51" s="95"/>
      <c r="E51" s="153"/>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4"/>
      <c r="DV51" s="124"/>
      <c r="DW51" s="124"/>
      <c r="DX51" s="124"/>
      <c r="DY51" s="124"/>
      <c r="DZ51" s="124"/>
      <c r="EA51" s="124"/>
      <c r="EB51" s="124"/>
      <c r="EC51" s="124"/>
      <c r="ED51" s="124"/>
      <c r="EE51" s="124"/>
      <c r="EF51" s="124"/>
      <c r="EG51" s="124"/>
      <c r="EH51" s="124"/>
      <c r="EI51" s="124"/>
      <c r="EJ51" s="124"/>
      <c r="EK51" s="124"/>
      <c r="EL51" s="124"/>
      <c r="EM51" s="124"/>
      <c r="EN51" s="124"/>
      <c r="EO51" s="124"/>
      <c r="EP51" s="124"/>
      <c r="EQ51" s="124"/>
      <c r="ER51" s="124"/>
      <c r="ES51" s="124"/>
      <c r="ET51" s="124"/>
      <c r="EU51" s="124"/>
      <c r="EV51" s="124"/>
      <c r="EW51" s="124"/>
      <c r="EX51" s="124"/>
      <c r="EY51" s="124"/>
      <c r="EZ51" s="124"/>
      <c r="FA51" s="124"/>
      <c r="FB51" s="124"/>
      <c r="FC51" s="124"/>
      <c r="FD51" s="124"/>
      <c r="FE51" s="124"/>
      <c r="FF51" s="124"/>
      <c r="FG51" s="124"/>
      <c r="FH51" s="124"/>
      <c r="FI51" s="124"/>
      <c r="FJ51" s="124"/>
      <c r="FK51" s="124"/>
      <c r="FL51" s="124"/>
      <c r="FM51" s="124"/>
      <c r="FN51" s="124"/>
      <c r="FO51" s="124"/>
      <c r="FP51" s="124"/>
      <c r="FQ51" s="124"/>
      <c r="FR51" s="124"/>
      <c r="FS51" s="124"/>
      <c r="FT51" s="124"/>
      <c r="FU51" s="124"/>
      <c r="FV51" s="124"/>
      <c r="FW51" s="124"/>
      <c r="FX51" s="124"/>
      <c r="FY51" s="124"/>
      <c r="FZ51" s="124"/>
      <c r="GA51" s="124"/>
      <c r="GB51" s="124"/>
      <c r="GC51" s="124"/>
      <c r="GD51" s="124"/>
      <c r="GE51" s="124"/>
      <c r="GF51" s="124"/>
      <c r="GG51" s="124"/>
      <c r="GH51" s="124"/>
      <c r="GI51" s="124"/>
      <c r="GJ51" s="124"/>
      <c r="GK51" s="124"/>
      <c r="GL51" s="124"/>
      <c r="GM51" s="124"/>
      <c r="GN51" s="124"/>
      <c r="GO51" s="124"/>
      <c r="GP51" s="124"/>
      <c r="GQ51" s="124"/>
      <c r="GR51" s="124"/>
      <c r="GS51" s="124"/>
      <c r="GT51" s="124"/>
      <c r="GU51" s="124"/>
      <c r="GV51" s="124"/>
      <c r="GW51" s="124"/>
      <c r="GX51" s="124"/>
      <c r="GY51" s="124"/>
      <c r="GZ51" s="124"/>
      <c r="HA51" s="124"/>
      <c r="HB51" s="124"/>
      <c r="HC51" s="124"/>
      <c r="HD51" s="124"/>
      <c r="HE51" s="124"/>
      <c r="HF51" s="124"/>
      <c r="HG51" s="124"/>
      <c r="HH51" s="124"/>
      <c r="HI51" s="124"/>
      <c r="HJ51" s="124"/>
      <c r="HK51" s="124"/>
      <c r="HL51" s="124"/>
      <c r="HM51" s="124"/>
      <c r="HN51" s="124"/>
      <c r="HO51" s="124"/>
      <c r="HP51" s="124"/>
      <c r="HQ51" s="124"/>
      <c r="HR51" s="124"/>
      <c r="HS51" s="124"/>
      <c r="HT51" s="124"/>
      <c r="HU51" s="124"/>
      <c r="HV51" s="124"/>
      <c r="HW51" s="124"/>
      <c r="HX51" s="124"/>
      <c r="HY51" s="124"/>
      <c r="HZ51" s="124"/>
      <c r="IA51" s="124"/>
      <c r="IB51" s="124"/>
      <c r="IC51" s="124"/>
      <c r="ID51" s="124"/>
      <c r="IE51" s="124"/>
      <c r="IF51" s="124"/>
      <c r="IG51" s="124"/>
      <c r="IH51" s="124"/>
      <c r="II51" s="124"/>
      <c r="IJ51" s="124"/>
      <c r="IK51" s="124"/>
      <c r="IL51" s="124"/>
      <c r="IM51" s="124"/>
      <c r="IN51" s="124"/>
      <c r="IO51" s="124"/>
      <c r="IP51" s="124"/>
      <c r="IQ51" s="124"/>
      <c r="IR51" s="124"/>
      <c r="IS51" s="124"/>
      <c r="IT51" s="124"/>
      <c r="IU51" s="124"/>
      <c r="IV51" s="124"/>
      <c r="IW51" s="124"/>
      <c r="IX51" s="124"/>
      <c r="IY51" s="124"/>
      <c r="IZ51" s="124"/>
      <c r="JA51" s="124"/>
      <c r="JB51" s="124"/>
      <c r="JC51" s="124"/>
      <c r="JD51" s="124"/>
      <c r="JE51" s="124"/>
      <c r="JF51" s="124"/>
      <c r="JG51" s="124"/>
      <c r="JH51" s="124"/>
      <c r="JI51" s="124"/>
      <c r="JJ51" s="124"/>
      <c r="JK51" s="124"/>
      <c r="JL51" s="124"/>
      <c r="JM51" s="124"/>
      <c r="JN51" s="124"/>
      <c r="JO51" s="124"/>
      <c r="JP51" s="124"/>
      <c r="JQ51" s="124"/>
      <c r="JR51" s="124"/>
      <c r="JS51" s="124"/>
      <c r="JT51" s="124"/>
      <c r="JU51" s="124"/>
      <c r="JV51" s="124"/>
      <c r="JW51" s="124"/>
      <c r="JX51" s="124"/>
      <c r="JY51" s="124"/>
      <c r="JZ51" s="124"/>
      <c r="KA51" s="124"/>
      <c r="KB51" s="124"/>
      <c r="KC51" s="124"/>
      <c r="KD51" s="124"/>
      <c r="KE51" s="124"/>
      <c r="KF51" s="124"/>
      <c r="KG51" s="124"/>
      <c r="KH51" s="124"/>
      <c r="KI51" s="124"/>
      <c r="KJ51" s="124"/>
      <c r="KK51" s="124"/>
      <c r="KL51" s="124"/>
      <c r="KM51" s="124"/>
      <c r="KN51" s="124"/>
      <c r="KO51" s="124"/>
      <c r="KP51" s="124"/>
      <c r="KQ51" s="124"/>
      <c r="KR51" s="124"/>
      <c r="KS51" s="124"/>
      <c r="KT51" s="124"/>
      <c r="KU51" s="124"/>
      <c r="KV51" s="124"/>
      <c r="KW51" s="124"/>
      <c r="KX51" s="124"/>
      <c r="KY51" s="124"/>
      <c r="KZ51" s="124"/>
      <c r="LA51" s="124"/>
      <c r="LB51" s="124"/>
      <c r="LC51" s="124"/>
      <c r="LD51" s="124"/>
      <c r="LE51" s="124"/>
      <c r="LF51" s="124"/>
      <c r="LG51" s="124"/>
      <c r="LH51" s="124"/>
      <c r="LI51" s="124"/>
      <c r="LJ51" s="124"/>
      <c r="LK51" s="124"/>
      <c r="LL51" s="124"/>
      <c r="LM51" s="124"/>
      <c r="LN51" s="124"/>
      <c r="LO51" s="124"/>
      <c r="LP51" s="124"/>
      <c r="LQ51" s="124"/>
      <c r="LR51" s="124"/>
      <c r="LS51" s="124"/>
      <c r="LT51" s="124"/>
      <c r="LU51" s="124"/>
      <c r="LV51" s="124"/>
      <c r="LW51" s="124"/>
      <c r="LX51" s="124"/>
      <c r="LY51" s="124"/>
      <c r="LZ51" s="124"/>
      <c r="MA51" s="124"/>
      <c r="MB51" s="124"/>
      <c r="MC51" s="124"/>
      <c r="MD51" s="124"/>
      <c r="ME51" s="124"/>
      <c r="MF51" s="124"/>
      <c r="MG51" s="124"/>
      <c r="MH51" s="124"/>
      <c r="MI51" s="124"/>
      <c r="MJ51" s="124"/>
      <c r="MK51" s="124"/>
      <c r="ML51" s="124"/>
      <c r="MM51" s="124"/>
      <c r="MN51" s="124"/>
      <c r="MO51" s="124"/>
      <c r="MP51" s="124"/>
      <c r="MQ51" s="124"/>
      <c r="MR51" s="124"/>
      <c r="MS51" s="124"/>
      <c r="MT51" s="124"/>
      <c r="MU51" s="124"/>
      <c r="MV51" s="124"/>
      <c r="MW51" s="124"/>
      <c r="MX51" s="124"/>
      <c r="MY51" s="124"/>
      <c r="MZ51" s="124"/>
      <c r="NA51" s="124"/>
      <c r="NB51" s="124"/>
      <c r="NC51" s="124"/>
      <c r="ND51" s="124"/>
      <c r="NE51" s="124"/>
      <c r="NF51" s="124"/>
      <c r="NG51" s="124"/>
      <c r="NH51" s="124"/>
      <c r="NI51" s="124"/>
      <c r="NJ51" s="124"/>
      <c r="NK51" s="124"/>
      <c r="NL51" s="124"/>
      <c r="NM51" s="124"/>
      <c r="NN51" s="124"/>
      <c r="NO51" s="124"/>
      <c r="NP51" s="124"/>
      <c r="NQ51" s="124"/>
      <c r="NR51" s="124"/>
      <c r="NS51" s="124"/>
      <c r="NT51" s="124"/>
      <c r="NU51" s="124"/>
      <c r="NV51" s="124"/>
      <c r="NW51" s="124"/>
      <c r="NX51" s="124"/>
      <c r="NY51" s="124"/>
      <c r="NZ51" s="124"/>
      <c r="OA51" s="124"/>
      <c r="OB51" s="124"/>
      <c r="OC51" s="124"/>
      <c r="OD51" s="124"/>
      <c r="OE51" s="124"/>
      <c r="OF51" s="124"/>
      <c r="OG51" s="124"/>
      <c r="OH51" s="124"/>
      <c r="OI51" s="124"/>
      <c r="OJ51" s="124"/>
      <c r="OK51" s="124"/>
      <c r="OL51" s="124"/>
      <c r="OM51" s="124"/>
      <c r="ON51" s="124"/>
      <c r="OO51" s="124"/>
      <c r="OP51" s="124"/>
      <c r="OQ51" s="124"/>
      <c r="OR51" s="124"/>
      <c r="OS51" s="124"/>
      <c r="OT51" s="124"/>
      <c r="OU51" s="124"/>
      <c r="OV51" s="124"/>
      <c r="OW51" s="124"/>
      <c r="OX51" s="124"/>
      <c r="OY51" s="124"/>
      <c r="OZ51" s="124"/>
      <c r="PA51" s="124"/>
      <c r="PB51" s="124"/>
      <c r="PC51" s="124"/>
      <c r="PD51" s="124"/>
      <c r="PE51" s="124"/>
      <c r="PF51" s="124"/>
      <c r="PG51" s="124"/>
      <c r="PH51" s="124"/>
      <c r="PI51" s="124"/>
      <c r="PJ51" s="124"/>
      <c r="PK51" s="124"/>
      <c r="PL51" s="124"/>
      <c r="PM51" s="124"/>
      <c r="PN51" s="124"/>
      <c r="PO51" s="124"/>
      <c r="PP51" s="124"/>
      <c r="PQ51" s="124"/>
      <c r="PR51" s="124"/>
      <c r="PS51" s="124"/>
      <c r="PT51" s="124"/>
      <c r="PU51" s="124"/>
      <c r="PV51" s="124"/>
      <c r="PW51" s="124"/>
      <c r="PX51" s="124"/>
      <c r="PY51" s="124"/>
      <c r="PZ51" s="124"/>
      <c r="QA51" s="124"/>
      <c r="QB51" s="124"/>
      <c r="QC51" s="124"/>
      <c r="QD51" s="124"/>
      <c r="QE51" s="124"/>
      <c r="QF51" s="124"/>
      <c r="QG51" s="124"/>
      <c r="QH51" s="124"/>
      <c r="QI51" s="124"/>
      <c r="QJ51" s="124"/>
      <c r="QK51" s="124"/>
      <c r="QL51" s="124"/>
      <c r="QM51" s="124"/>
      <c r="QN51" s="124"/>
      <c r="QO51" s="124"/>
      <c r="QP51" s="124"/>
      <c r="QQ51" s="124"/>
      <c r="QR51" s="124"/>
      <c r="QS51" s="124"/>
      <c r="QT51" s="124"/>
      <c r="QU51" s="124"/>
      <c r="QV51" s="124"/>
      <c r="QW51" s="124"/>
      <c r="QX51" s="124"/>
      <c r="QY51" s="124"/>
      <c r="QZ51" s="124"/>
      <c r="RA51" s="124"/>
      <c r="RB51" s="124"/>
      <c r="RC51" s="124"/>
      <c r="RD51" s="124"/>
      <c r="RE51" s="124"/>
      <c r="RF51" s="124"/>
      <c r="RG51" s="124"/>
      <c r="RH51" s="124"/>
      <c r="RI51" s="124"/>
      <c r="RJ51" s="124"/>
      <c r="RK51" s="124"/>
      <c r="RL51" s="124"/>
      <c r="RM51" s="124"/>
      <c r="RN51" s="124"/>
      <c r="RO51" s="124"/>
      <c r="RP51" s="124"/>
      <c r="RQ51" s="124"/>
      <c r="RR51" s="124"/>
      <c r="RS51" s="124"/>
      <c r="RT51" s="124"/>
      <c r="RU51" s="124"/>
      <c r="RV51" s="124"/>
      <c r="RW51" s="124"/>
      <c r="RX51" s="124"/>
      <c r="RY51" s="124"/>
      <c r="RZ51" s="124"/>
      <c r="SA51" s="124"/>
      <c r="SB51" s="124"/>
      <c r="SC51" s="124"/>
      <c r="SD51" s="124"/>
      <c r="SE51" s="124"/>
      <c r="SF51" s="124"/>
      <c r="SG51" s="124"/>
      <c r="SH51" s="124"/>
      <c r="SI51" s="124"/>
      <c r="SJ51" s="124"/>
      <c r="SK51" s="124"/>
      <c r="SL51" s="124"/>
      <c r="SM51" s="124"/>
      <c r="SN51" s="124"/>
      <c r="SO51" s="124"/>
      <c r="SP51" s="124"/>
      <c r="SQ51" s="124"/>
      <c r="SR51" s="124"/>
      <c r="SS51" s="124"/>
      <c r="ST51" s="124"/>
      <c r="SU51" s="124"/>
      <c r="SV51" s="124"/>
      <c r="SW51" s="124"/>
      <c r="SX51" s="124"/>
      <c r="SY51" s="124"/>
      <c r="SZ51" s="124"/>
      <c r="TA51" s="124"/>
      <c r="TB51" s="124"/>
      <c r="TC51" s="124"/>
      <c r="TD51" s="124"/>
      <c r="TE51" s="124"/>
      <c r="TF51" s="124"/>
      <c r="TG51" s="124"/>
      <c r="TH51" s="124"/>
      <c r="TI51" s="124"/>
      <c r="TJ51" s="124"/>
      <c r="TK51" s="124"/>
      <c r="TL51" s="124"/>
      <c r="TM51" s="124"/>
      <c r="TN51" s="124"/>
      <c r="TO51" s="124"/>
      <c r="TP51" s="124"/>
      <c r="TQ51" s="124"/>
      <c r="TR51" s="124"/>
      <c r="TS51" s="124"/>
      <c r="TT51" s="124"/>
      <c r="TU51" s="124"/>
      <c r="TV51" s="124"/>
      <c r="TW51" s="124"/>
      <c r="TX51" s="124"/>
      <c r="TY51" s="124"/>
      <c r="TZ51" s="124"/>
      <c r="UA51" s="124"/>
      <c r="UB51" s="124"/>
      <c r="UC51" s="124"/>
      <c r="UD51" s="124"/>
      <c r="UE51" s="124"/>
      <c r="UF51" s="124"/>
      <c r="UG51" s="124"/>
      <c r="UH51" s="124"/>
      <c r="UI51" s="124"/>
      <c r="UJ51" s="124"/>
      <c r="UK51" s="124"/>
      <c r="UL51" s="124"/>
      <c r="UM51" s="124"/>
      <c r="UN51" s="124"/>
      <c r="UO51" s="124"/>
      <c r="UP51" s="124"/>
      <c r="UQ51" s="124"/>
      <c r="UR51" s="124"/>
      <c r="US51" s="124"/>
      <c r="UT51" s="124"/>
      <c r="UU51" s="124"/>
      <c r="UV51" s="124"/>
      <c r="UW51" s="124"/>
      <c r="UX51" s="124"/>
      <c r="UY51" s="124"/>
      <c r="UZ51" s="124"/>
      <c r="VA51" s="124"/>
      <c r="VB51" s="124"/>
      <c r="VC51" s="124"/>
      <c r="VD51" s="124"/>
      <c r="VE51" s="124"/>
      <c r="VF51" s="124"/>
      <c r="VG51" s="124"/>
      <c r="VH51" s="124"/>
      <c r="VI51" s="124"/>
      <c r="VJ51" s="124"/>
      <c r="VK51" s="124"/>
      <c r="VL51" s="124"/>
      <c r="VM51" s="124"/>
      <c r="VN51" s="124"/>
      <c r="VO51" s="124"/>
      <c r="VP51" s="124"/>
      <c r="VQ51" s="124"/>
      <c r="VR51" s="124"/>
      <c r="VS51" s="124"/>
      <c r="VT51" s="124"/>
      <c r="VU51" s="124"/>
      <c r="VV51" s="124"/>
      <c r="VW51" s="124"/>
      <c r="VX51" s="124"/>
      <c r="VY51" s="124"/>
      <c r="VZ51" s="124"/>
      <c r="WA51" s="124"/>
      <c r="WB51" s="124"/>
      <c r="WC51" s="124"/>
      <c r="WD51" s="124"/>
      <c r="WE51" s="124"/>
      <c r="WF51" s="124"/>
      <c r="WG51" s="124"/>
      <c r="WH51" s="124"/>
      <c r="WI51" s="124"/>
      <c r="WJ51" s="124"/>
      <c r="WK51" s="124"/>
      <c r="WL51" s="124"/>
      <c r="WM51" s="124"/>
      <c r="WN51" s="124"/>
      <c r="WO51" s="124"/>
      <c r="WP51" s="124"/>
      <c r="WQ51" s="124"/>
      <c r="WR51" s="124"/>
      <c r="WS51" s="124"/>
      <c r="WT51" s="124"/>
      <c r="WU51" s="124"/>
      <c r="WV51" s="124"/>
      <c r="WW51" s="124"/>
      <c r="WX51" s="124"/>
      <c r="WY51" s="124"/>
      <c r="WZ51" s="124"/>
      <c r="XA51" s="124"/>
      <c r="XB51" s="124"/>
      <c r="XC51" s="124"/>
      <c r="XD51" s="124"/>
      <c r="XE51" s="124"/>
      <c r="XF51" s="124"/>
      <c r="XG51" s="124"/>
      <c r="XH51" s="124"/>
      <c r="XI51" s="124"/>
      <c r="XJ51" s="124"/>
      <c r="XK51" s="124"/>
      <c r="XL51" s="124"/>
      <c r="XM51" s="124"/>
      <c r="XN51" s="124"/>
      <c r="XO51" s="124"/>
      <c r="XP51" s="124"/>
      <c r="XQ51" s="124"/>
      <c r="XR51" s="124"/>
      <c r="XS51" s="124"/>
      <c r="XT51" s="124"/>
      <c r="XU51" s="124"/>
      <c r="XV51" s="124"/>
      <c r="XW51" s="124"/>
      <c r="XX51" s="124"/>
      <c r="XY51" s="124"/>
      <c r="XZ51" s="124"/>
      <c r="YA51" s="124"/>
      <c r="YB51" s="124"/>
      <c r="YC51" s="124"/>
      <c r="YD51" s="124"/>
      <c r="YE51" s="124"/>
      <c r="YF51" s="124"/>
      <c r="YG51" s="124"/>
      <c r="YH51" s="124"/>
      <c r="YI51" s="124"/>
      <c r="YJ51" s="124"/>
      <c r="YK51" s="124"/>
      <c r="YL51" s="124"/>
      <c r="YM51" s="124"/>
      <c r="YN51" s="124"/>
      <c r="YO51" s="124"/>
      <c r="YP51" s="124"/>
      <c r="YQ51" s="124"/>
      <c r="YR51" s="124"/>
      <c r="YS51" s="124"/>
      <c r="YT51" s="124"/>
      <c r="YU51" s="124"/>
      <c r="YV51" s="124"/>
      <c r="YW51" s="124"/>
      <c r="YX51" s="124"/>
      <c r="YY51" s="124"/>
      <c r="YZ51" s="124"/>
      <c r="ZA51" s="124"/>
      <c r="ZB51" s="124"/>
      <c r="ZC51" s="124"/>
      <c r="ZD51" s="124"/>
      <c r="ZE51" s="124"/>
      <c r="ZF51" s="124"/>
      <c r="ZG51" s="124"/>
      <c r="ZH51" s="124"/>
      <c r="ZI51" s="124"/>
      <c r="ZJ51" s="124"/>
      <c r="ZK51" s="124"/>
      <c r="ZL51" s="124"/>
      <c r="ZM51" s="124"/>
      <c r="ZN51" s="124"/>
      <c r="ZO51" s="124"/>
      <c r="ZP51" s="124"/>
      <c r="ZQ51" s="124"/>
      <c r="ZR51" s="124"/>
      <c r="ZS51" s="124"/>
      <c r="ZT51" s="124"/>
      <c r="ZU51" s="124"/>
      <c r="ZV51" s="124"/>
      <c r="ZW51" s="124"/>
      <c r="ZX51" s="124"/>
      <c r="ZY51" s="124"/>
      <c r="ZZ51" s="124"/>
      <c r="AAA51" s="124"/>
      <c r="AAB51" s="124"/>
      <c r="AAC51" s="124"/>
      <c r="AAD51" s="124"/>
      <c r="AAE51" s="124"/>
      <c r="AAF51" s="124"/>
      <c r="AAG51" s="124"/>
      <c r="AAH51" s="124"/>
      <c r="AAI51" s="124"/>
      <c r="AAJ51" s="124"/>
      <c r="AAK51" s="124"/>
      <c r="AAL51" s="124"/>
      <c r="AAM51" s="124"/>
      <c r="AAN51" s="124"/>
      <c r="AAO51" s="124"/>
      <c r="AAP51" s="124"/>
      <c r="AAQ51" s="124"/>
      <c r="AAR51" s="124"/>
      <c r="AAS51" s="124"/>
      <c r="AAT51" s="124"/>
      <c r="AAU51" s="124"/>
      <c r="AAV51" s="124"/>
      <c r="AAW51" s="124"/>
      <c r="AAX51" s="124"/>
      <c r="AAY51" s="124"/>
      <c r="AAZ51" s="124"/>
      <c r="ABA51" s="124"/>
      <c r="ABB51" s="124"/>
      <c r="ABC51" s="124"/>
      <c r="ABD51" s="124"/>
      <c r="ABE51" s="124"/>
      <c r="ABF51" s="124"/>
      <c r="ABG51" s="124"/>
      <c r="ABH51" s="124"/>
      <c r="ABI51" s="124"/>
      <c r="ABJ51" s="124"/>
      <c r="ABK51" s="124"/>
      <c r="ABL51" s="124"/>
      <c r="ABM51" s="124"/>
      <c r="ABN51" s="124"/>
      <c r="ABO51" s="124"/>
      <c r="ABP51" s="124"/>
      <c r="ABQ51" s="124"/>
      <c r="ABR51" s="124"/>
      <c r="ABS51" s="124"/>
      <c r="ABT51" s="124"/>
      <c r="ABU51" s="124"/>
      <c r="ABV51" s="124"/>
      <c r="ABW51" s="124"/>
      <c r="ABX51" s="124"/>
      <c r="ABY51" s="124"/>
      <c r="ABZ51" s="124"/>
      <c r="ACA51" s="124"/>
      <c r="ACB51" s="124"/>
      <c r="ACC51" s="124"/>
      <c r="ACD51" s="124"/>
      <c r="ACE51" s="124"/>
      <c r="ACF51" s="124"/>
      <c r="ACG51" s="124"/>
      <c r="ACH51" s="124"/>
      <c r="ACI51" s="124"/>
      <c r="ACJ51" s="124"/>
      <c r="ACK51" s="124"/>
      <c r="ACL51" s="124"/>
      <c r="ACM51" s="124"/>
      <c r="ACN51" s="124"/>
      <c r="ACO51" s="124"/>
      <c r="ACP51" s="124"/>
      <c r="ACQ51" s="124"/>
      <c r="ACR51" s="124"/>
      <c r="ACS51" s="124"/>
      <c r="ACT51" s="124"/>
      <c r="ACU51" s="124"/>
      <c r="ACV51" s="124"/>
      <c r="ACW51" s="124"/>
      <c r="ACX51" s="124"/>
      <c r="ACY51" s="124"/>
      <c r="ACZ51" s="124"/>
      <c r="ADA51" s="124"/>
      <c r="ADB51" s="124"/>
      <c r="ADC51" s="124"/>
      <c r="ADD51" s="124"/>
      <c r="ADE51" s="124"/>
      <c r="ADF51" s="124"/>
      <c r="ADG51" s="124"/>
      <c r="ADH51" s="124"/>
      <c r="ADI51" s="124"/>
      <c r="ADJ51" s="124"/>
      <c r="ADK51" s="124"/>
      <c r="ADL51" s="124"/>
      <c r="ADM51" s="124"/>
      <c r="ADN51" s="124"/>
      <c r="ADO51" s="124"/>
      <c r="ADP51" s="124"/>
      <c r="ADQ51" s="124"/>
      <c r="ADR51" s="124"/>
      <c r="ADS51" s="124"/>
      <c r="ADT51" s="124"/>
      <c r="ADU51" s="124"/>
      <c r="ADV51" s="124"/>
      <c r="ADW51" s="124"/>
      <c r="ADX51" s="124"/>
      <c r="ADY51" s="124"/>
      <c r="ADZ51" s="124"/>
      <c r="AEA51" s="124"/>
      <c r="AEB51" s="124"/>
      <c r="AEC51" s="124"/>
      <c r="AED51" s="124"/>
      <c r="AEE51" s="124"/>
      <c r="AEF51" s="124"/>
      <c r="AEG51" s="124"/>
      <c r="AEH51" s="124"/>
      <c r="AEI51" s="124"/>
      <c r="AEJ51" s="124"/>
      <c r="AEK51" s="124"/>
      <c r="AEL51" s="124"/>
      <c r="AEM51" s="124"/>
      <c r="AEN51" s="124"/>
      <c r="AEO51" s="124"/>
      <c r="AEP51" s="124"/>
      <c r="AEQ51" s="124"/>
      <c r="AER51" s="124"/>
      <c r="AES51" s="124"/>
      <c r="AET51" s="124"/>
      <c r="AEU51" s="124"/>
      <c r="AEV51" s="124"/>
      <c r="AEW51" s="124"/>
      <c r="AEX51" s="124"/>
      <c r="AEY51" s="124"/>
      <c r="AEZ51" s="124"/>
      <c r="AFA51" s="124"/>
      <c r="AFB51" s="124"/>
      <c r="AFC51" s="124"/>
      <c r="AFD51" s="124"/>
      <c r="AFE51" s="124"/>
      <c r="AFF51" s="124"/>
      <c r="AFG51" s="124"/>
      <c r="AFH51" s="124"/>
      <c r="AFI51" s="124"/>
      <c r="AFJ51" s="124"/>
      <c r="AFK51" s="124"/>
      <c r="AFL51" s="124"/>
      <c r="AFM51" s="124"/>
      <c r="AFN51" s="124"/>
      <c r="AFO51" s="124"/>
      <c r="AFP51" s="124"/>
      <c r="AFQ51" s="124"/>
      <c r="AFR51" s="124"/>
      <c r="AFS51" s="124"/>
      <c r="AFT51" s="124"/>
      <c r="AFU51" s="124"/>
      <c r="AFV51" s="124"/>
      <c r="AFW51" s="124"/>
      <c r="AFX51" s="124"/>
      <c r="AFY51" s="124"/>
      <c r="AFZ51" s="124"/>
      <c r="AGA51" s="124"/>
      <c r="AGB51" s="124"/>
      <c r="AGC51" s="124"/>
      <c r="AGD51" s="124"/>
      <c r="AGE51" s="124"/>
      <c r="AGF51" s="124"/>
      <c r="AGG51" s="124"/>
      <c r="AGH51" s="124"/>
      <c r="AGI51" s="124"/>
      <c r="AGJ51" s="124"/>
      <c r="AGK51" s="124"/>
      <c r="AGL51" s="124"/>
      <c r="AGM51" s="124"/>
      <c r="AGN51" s="124"/>
      <c r="AGO51" s="124"/>
      <c r="AGP51" s="124"/>
      <c r="AGQ51" s="124"/>
      <c r="AGR51" s="124"/>
      <c r="AGS51" s="124"/>
      <c r="AGT51" s="124"/>
      <c r="AGU51" s="124"/>
      <c r="AGV51" s="124"/>
      <c r="AGW51" s="124"/>
      <c r="AGX51" s="124"/>
      <c r="AGY51" s="124"/>
      <c r="AGZ51" s="124"/>
      <c r="AHA51" s="124"/>
      <c r="AHB51" s="124"/>
      <c r="AHC51" s="124"/>
      <c r="AHD51" s="124"/>
      <c r="AHE51" s="124"/>
      <c r="AHF51" s="124"/>
      <c r="AHG51" s="124"/>
      <c r="AHH51" s="124"/>
      <c r="AHI51" s="124"/>
      <c r="AHJ51" s="124"/>
      <c r="AHK51" s="124"/>
      <c r="AHL51" s="124"/>
      <c r="AHM51" s="124"/>
      <c r="AHN51" s="124"/>
      <c r="AHO51" s="124"/>
      <c r="AHP51" s="124"/>
      <c r="AHQ51" s="124"/>
      <c r="AHR51" s="124"/>
      <c r="AHS51" s="124"/>
      <c r="AHT51" s="124"/>
      <c r="AHU51" s="124"/>
      <c r="AHV51" s="124"/>
      <c r="AHW51" s="124"/>
      <c r="AHX51" s="124"/>
      <c r="AHY51" s="124"/>
      <c r="AHZ51" s="124"/>
      <c r="AIA51" s="124"/>
      <c r="AIB51" s="124"/>
      <c r="AIC51" s="124"/>
      <c r="AID51" s="124"/>
      <c r="AIE51" s="124"/>
      <c r="AIF51" s="124"/>
      <c r="AIG51" s="124"/>
      <c r="AIH51" s="124"/>
      <c r="AII51" s="124"/>
      <c r="AIJ51" s="124"/>
      <c r="AIK51" s="124"/>
      <c r="AIL51" s="124"/>
      <c r="AIM51" s="124"/>
      <c r="AIN51" s="124"/>
      <c r="AIO51" s="124"/>
      <c r="AIP51" s="124"/>
      <c r="AIQ51" s="124"/>
      <c r="AIR51" s="124"/>
      <c r="AIS51" s="124"/>
    </row>
    <row r="52" spans="1:929" ht="19.5" hidden="1" x14ac:dyDescent="0.4">
      <c r="A52" s="37"/>
      <c r="B52" s="95"/>
      <c r="C52" s="95"/>
      <c r="D52" s="95"/>
      <c r="E52" s="153"/>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4"/>
      <c r="DV52" s="124"/>
      <c r="DW52" s="124"/>
      <c r="DX52" s="124"/>
      <c r="DY52" s="124"/>
      <c r="DZ52" s="124"/>
      <c r="EA52" s="124"/>
      <c r="EB52" s="124"/>
      <c r="EC52" s="124"/>
      <c r="ED52" s="124"/>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4"/>
      <c r="IP52" s="124"/>
      <c r="IQ52" s="124"/>
      <c r="IR52" s="124"/>
      <c r="IS52" s="124"/>
      <c r="IT52" s="124"/>
      <c r="IU52" s="124"/>
      <c r="IV52" s="124"/>
      <c r="IW52" s="124"/>
      <c r="IX52" s="124"/>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4"/>
      <c r="NJ52" s="124"/>
      <c r="NK52" s="124"/>
      <c r="NL52" s="124"/>
      <c r="NM52" s="124"/>
      <c r="NN52" s="124"/>
      <c r="NO52" s="124"/>
      <c r="NP52" s="124"/>
      <c r="NQ52" s="124"/>
      <c r="NR52" s="124"/>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4"/>
      <c r="SD52" s="124"/>
      <c r="SE52" s="124"/>
      <c r="SF52" s="124"/>
      <c r="SG52" s="124"/>
      <c r="SH52" s="124"/>
      <c r="SI52" s="124"/>
      <c r="SJ52" s="124"/>
      <c r="SK52" s="124"/>
      <c r="SL52" s="124"/>
      <c r="SM52" s="124"/>
      <c r="SN52" s="124"/>
      <c r="SO52" s="124"/>
      <c r="SP52" s="124"/>
      <c r="SQ52" s="124"/>
      <c r="SR52" s="124"/>
      <c r="SS52" s="124"/>
      <c r="ST52" s="124"/>
      <c r="SU52" s="124"/>
      <c r="SV52" s="124"/>
      <c r="SW52" s="124"/>
      <c r="SX52" s="124"/>
      <c r="SY52" s="124"/>
      <c r="SZ52" s="124"/>
      <c r="TA52" s="124"/>
      <c r="TB52" s="124"/>
      <c r="TC52" s="124"/>
      <c r="TD52" s="124"/>
      <c r="TE52" s="124"/>
      <c r="TF52" s="124"/>
      <c r="TG52" s="124"/>
      <c r="TH52" s="124"/>
      <c r="TI52" s="124"/>
      <c r="TJ52" s="124"/>
      <c r="TK52" s="124"/>
      <c r="TL52" s="124"/>
      <c r="TM52" s="124"/>
      <c r="TN52" s="124"/>
      <c r="TO52" s="124"/>
      <c r="TP52" s="124"/>
      <c r="TQ52" s="124"/>
      <c r="TR52" s="124"/>
      <c r="TS52" s="124"/>
      <c r="TT52" s="124"/>
      <c r="TU52" s="124"/>
      <c r="TV52" s="124"/>
      <c r="TW52" s="124"/>
      <c r="TX52" s="124"/>
      <c r="TY52" s="124"/>
      <c r="TZ52" s="124"/>
      <c r="UA52" s="124"/>
      <c r="UB52" s="124"/>
      <c r="UC52" s="124"/>
      <c r="UD52" s="124"/>
      <c r="UE52" s="124"/>
      <c r="UF52" s="124"/>
      <c r="UG52" s="124"/>
      <c r="UH52" s="124"/>
      <c r="UI52" s="124"/>
      <c r="UJ52" s="124"/>
      <c r="UK52" s="124"/>
      <c r="UL52" s="124"/>
      <c r="UM52" s="124"/>
      <c r="UN52" s="124"/>
      <c r="UO52" s="124"/>
      <c r="UP52" s="124"/>
      <c r="UQ52" s="124"/>
      <c r="UR52" s="124"/>
      <c r="US52" s="124"/>
      <c r="UT52" s="124"/>
      <c r="UU52" s="124"/>
      <c r="UV52" s="124"/>
      <c r="UW52" s="124"/>
      <c r="UX52" s="124"/>
      <c r="UY52" s="124"/>
      <c r="UZ52" s="124"/>
      <c r="VA52" s="124"/>
      <c r="VB52" s="124"/>
      <c r="VC52" s="124"/>
      <c r="VD52" s="124"/>
      <c r="VE52" s="124"/>
      <c r="VF52" s="124"/>
      <c r="VG52" s="124"/>
      <c r="VH52" s="124"/>
      <c r="VI52" s="124"/>
      <c r="VJ52" s="124"/>
      <c r="VK52" s="124"/>
      <c r="VL52" s="124"/>
      <c r="VM52" s="124"/>
      <c r="VN52" s="124"/>
      <c r="VO52" s="124"/>
      <c r="VP52" s="124"/>
      <c r="VQ52" s="124"/>
      <c r="VR52" s="124"/>
      <c r="VS52" s="124"/>
      <c r="VT52" s="124"/>
      <c r="VU52" s="124"/>
      <c r="VV52" s="124"/>
      <c r="VW52" s="124"/>
      <c r="VX52" s="124"/>
      <c r="VY52" s="124"/>
      <c r="VZ52" s="124"/>
      <c r="WA52" s="124"/>
      <c r="WB52" s="124"/>
      <c r="WC52" s="124"/>
      <c r="WD52" s="124"/>
      <c r="WE52" s="124"/>
      <c r="WF52" s="124"/>
      <c r="WG52" s="124"/>
      <c r="WH52" s="124"/>
      <c r="WI52" s="124"/>
      <c r="WJ52" s="124"/>
      <c r="WK52" s="124"/>
      <c r="WL52" s="124"/>
      <c r="WM52" s="124"/>
      <c r="WN52" s="124"/>
      <c r="WO52" s="124"/>
      <c r="WP52" s="124"/>
      <c r="WQ52" s="124"/>
      <c r="WR52" s="124"/>
      <c r="WS52" s="124"/>
      <c r="WT52" s="124"/>
      <c r="WU52" s="124"/>
      <c r="WV52" s="124"/>
      <c r="WW52" s="124"/>
      <c r="WX52" s="124"/>
      <c r="WY52" s="124"/>
      <c r="WZ52" s="124"/>
      <c r="XA52" s="124"/>
      <c r="XB52" s="124"/>
      <c r="XC52" s="124"/>
      <c r="XD52" s="124"/>
      <c r="XE52" s="124"/>
      <c r="XF52" s="124"/>
      <c r="XG52" s="124"/>
      <c r="XH52" s="124"/>
      <c r="XI52" s="124"/>
      <c r="XJ52" s="124"/>
      <c r="XK52" s="124"/>
      <c r="XL52" s="124"/>
      <c r="XM52" s="124"/>
      <c r="XN52" s="124"/>
      <c r="XO52" s="124"/>
      <c r="XP52" s="124"/>
      <c r="XQ52" s="124"/>
      <c r="XR52" s="124"/>
      <c r="XS52" s="124"/>
      <c r="XT52" s="124"/>
      <c r="XU52" s="124"/>
      <c r="XV52" s="124"/>
      <c r="XW52" s="124"/>
      <c r="XX52" s="124"/>
      <c r="XY52" s="124"/>
      <c r="XZ52" s="124"/>
      <c r="YA52" s="124"/>
      <c r="YB52" s="124"/>
      <c r="YC52" s="124"/>
      <c r="YD52" s="124"/>
      <c r="YE52" s="124"/>
      <c r="YF52" s="124"/>
      <c r="YG52" s="124"/>
      <c r="YH52" s="124"/>
      <c r="YI52" s="124"/>
      <c r="YJ52" s="124"/>
      <c r="YK52" s="124"/>
      <c r="YL52" s="124"/>
      <c r="YM52" s="124"/>
      <c r="YN52" s="124"/>
      <c r="YO52" s="124"/>
      <c r="YP52" s="124"/>
      <c r="YQ52" s="124"/>
      <c r="YR52" s="124"/>
      <c r="YS52" s="124"/>
      <c r="YT52" s="124"/>
      <c r="YU52" s="124"/>
      <c r="YV52" s="124"/>
      <c r="YW52" s="124"/>
      <c r="YX52" s="124"/>
      <c r="YY52" s="124"/>
      <c r="YZ52" s="124"/>
      <c r="ZA52" s="124"/>
      <c r="ZB52" s="124"/>
      <c r="ZC52" s="124"/>
      <c r="ZD52" s="124"/>
      <c r="ZE52" s="124"/>
      <c r="ZF52" s="124"/>
      <c r="ZG52" s="124"/>
      <c r="ZH52" s="124"/>
      <c r="ZI52" s="124"/>
      <c r="ZJ52" s="124"/>
      <c r="ZK52" s="124"/>
      <c r="ZL52" s="124"/>
      <c r="ZM52" s="124"/>
      <c r="ZN52" s="124"/>
      <c r="ZO52" s="124"/>
      <c r="ZP52" s="124"/>
      <c r="ZQ52" s="124"/>
      <c r="ZR52" s="124"/>
      <c r="ZS52" s="124"/>
      <c r="ZT52" s="124"/>
      <c r="ZU52" s="124"/>
      <c r="ZV52" s="124"/>
      <c r="ZW52" s="124"/>
      <c r="ZX52" s="124"/>
      <c r="ZY52" s="124"/>
      <c r="ZZ52" s="124"/>
      <c r="AAA52" s="124"/>
      <c r="AAB52" s="124"/>
      <c r="AAC52" s="124"/>
      <c r="AAD52" s="124"/>
      <c r="AAE52" s="124"/>
      <c r="AAF52" s="124"/>
      <c r="AAG52" s="124"/>
      <c r="AAH52" s="124"/>
      <c r="AAI52" s="124"/>
      <c r="AAJ52" s="124"/>
      <c r="AAK52" s="124"/>
      <c r="AAL52" s="124"/>
      <c r="AAM52" s="124"/>
      <c r="AAN52" s="124"/>
      <c r="AAO52" s="124"/>
      <c r="AAP52" s="124"/>
      <c r="AAQ52" s="124"/>
      <c r="AAR52" s="124"/>
      <c r="AAS52" s="124"/>
      <c r="AAT52" s="124"/>
      <c r="AAU52" s="124"/>
      <c r="AAV52" s="124"/>
      <c r="AAW52" s="124"/>
      <c r="AAX52" s="124"/>
      <c r="AAY52" s="124"/>
      <c r="AAZ52" s="124"/>
      <c r="ABA52" s="124"/>
      <c r="ABB52" s="124"/>
      <c r="ABC52" s="124"/>
      <c r="ABD52" s="124"/>
      <c r="ABE52" s="124"/>
      <c r="ABF52" s="124"/>
      <c r="ABG52" s="124"/>
      <c r="ABH52" s="124"/>
      <c r="ABI52" s="124"/>
      <c r="ABJ52" s="124"/>
      <c r="ABK52" s="124"/>
      <c r="ABL52" s="124"/>
      <c r="ABM52" s="124"/>
      <c r="ABN52" s="124"/>
      <c r="ABO52" s="124"/>
      <c r="ABP52" s="124"/>
      <c r="ABQ52" s="124"/>
      <c r="ABR52" s="124"/>
      <c r="ABS52" s="124"/>
      <c r="ABT52" s="124"/>
      <c r="ABU52" s="124"/>
      <c r="ABV52" s="124"/>
      <c r="ABW52" s="124"/>
      <c r="ABX52" s="124"/>
      <c r="ABY52" s="124"/>
      <c r="ABZ52" s="124"/>
      <c r="ACA52" s="124"/>
      <c r="ACB52" s="124"/>
      <c r="ACC52" s="124"/>
      <c r="ACD52" s="124"/>
      <c r="ACE52" s="124"/>
      <c r="ACF52" s="124"/>
      <c r="ACG52" s="124"/>
      <c r="ACH52" s="124"/>
      <c r="ACI52" s="124"/>
      <c r="ACJ52" s="124"/>
      <c r="ACK52" s="124"/>
      <c r="ACL52" s="124"/>
      <c r="ACM52" s="124"/>
      <c r="ACN52" s="124"/>
      <c r="ACO52" s="124"/>
      <c r="ACP52" s="124"/>
      <c r="ACQ52" s="124"/>
      <c r="ACR52" s="124"/>
      <c r="ACS52" s="124"/>
      <c r="ACT52" s="124"/>
      <c r="ACU52" s="124"/>
      <c r="ACV52" s="124"/>
      <c r="ACW52" s="124"/>
      <c r="ACX52" s="124"/>
      <c r="ACY52" s="124"/>
      <c r="ACZ52" s="124"/>
      <c r="ADA52" s="124"/>
      <c r="ADB52" s="124"/>
      <c r="ADC52" s="124"/>
      <c r="ADD52" s="124"/>
      <c r="ADE52" s="124"/>
      <c r="ADF52" s="124"/>
      <c r="ADG52" s="124"/>
      <c r="ADH52" s="124"/>
      <c r="ADI52" s="124"/>
      <c r="ADJ52" s="124"/>
      <c r="ADK52" s="124"/>
      <c r="ADL52" s="124"/>
      <c r="ADM52" s="124"/>
      <c r="ADN52" s="124"/>
      <c r="ADO52" s="124"/>
      <c r="ADP52" s="124"/>
      <c r="ADQ52" s="124"/>
      <c r="ADR52" s="124"/>
      <c r="ADS52" s="124"/>
      <c r="ADT52" s="124"/>
      <c r="ADU52" s="124"/>
      <c r="ADV52" s="124"/>
      <c r="ADW52" s="124"/>
      <c r="ADX52" s="124"/>
      <c r="ADY52" s="124"/>
      <c r="ADZ52" s="124"/>
      <c r="AEA52" s="124"/>
      <c r="AEB52" s="124"/>
      <c r="AEC52" s="124"/>
      <c r="AED52" s="124"/>
      <c r="AEE52" s="124"/>
      <c r="AEF52" s="124"/>
      <c r="AEG52" s="124"/>
      <c r="AEH52" s="124"/>
      <c r="AEI52" s="124"/>
      <c r="AEJ52" s="124"/>
      <c r="AEK52" s="124"/>
      <c r="AEL52" s="124"/>
      <c r="AEM52" s="124"/>
      <c r="AEN52" s="124"/>
      <c r="AEO52" s="124"/>
      <c r="AEP52" s="124"/>
      <c r="AEQ52" s="124"/>
      <c r="AER52" s="124"/>
      <c r="AES52" s="124"/>
      <c r="AET52" s="124"/>
      <c r="AEU52" s="124"/>
      <c r="AEV52" s="124"/>
      <c r="AEW52" s="124"/>
      <c r="AEX52" s="124"/>
      <c r="AEY52" s="124"/>
      <c r="AEZ52" s="124"/>
      <c r="AFA52" s="124"/>
      <c r="AFB52" s="124"/>
      <c r="AFC52" s="124"/>
      <c r="AFD52" s="124"/>
      <c r="AFE52" s="124"/>
      <c r="AFF52" s="124"/>
      <c r="AFG52" s="124"/>
      <c r="AFH52" s="124"/>
      <c r="AFI52" s="124"/>
      <c r="AFJ52" s="124"/>
      <c r="AFK52" s="124"/>
      <c r="AFL52" s="124"/>
      <c r="AFM52" s="124"/>
      <c r="AFN52" s="124"/>
      <c r="AFO52" s="124"/>
      <c r="AFP52" s="124"/>
      <c r="AFQ52" s="124"/>
      <c r="AFR52" s="124"/>
      <c r="AFS52" s="124"/>
      <c r="AFT52" s="124"/>
      <c r="AFU52" s="124"/>
      <c r="AFV52" s="124"/>
      <c r="AFW52" s="124"/>
      <c r="AFX52" s="124"/>
      <c r="AFY52" s="124"/>
      <c r="AFZ52" s="124"/>
      <c r="AGA52" s="124"/>
      <c r="AGB52" s="124"/>
      <c r="AGC52" s="124"/>
      <c r="AGD52" s="124"/>
      <c r="AGE52" s="124"/>
      <c r="AGF52" s="124"/>
      <c r="AGG52" s="124"/>
      <c r="AGH52" s="124"/>
      <c r="AGI52" s="124"/>
      <c r="AGJ52" s="124"/>
      <c r="AGK52" s="124"/>
      <c r="AGL52" s="124"/>
      <c r="AGM52" s="124"/>
      <c r="AGN52" s="124"/>
      <c r="AGO52" s="124"/>
      <c r="AGP52" s="124"/>
      <c r="AGQ52" s="124"/>
      <c r="AGR52" s="124"/>
      <c r="AGS52" s="124"/>
      <c r="AGT52" s="124"/>
      <c r="AGU52" s="124"/>
      <c r="AGV52" s="124"/>
      <c r="AGW52" s="124"/>
      <c r="AGX52" s="124"/>
      <c r="AGY52" s="124"/>
      <c r="AGZ52" s="124"/>
      <c r="AHA52" s="124"/>
      <c r="AHB52" s="124"/>
      <c r="AHC52" s="124"/>
      <c r="AHD52" s="124"/>
      <c r="AHE52" s="124"/>
      <c r="AHF52" s="124"/>
      <c r="AHG52" s="124"/>
      <c r="AHH52" s="124"/>
      <c r="AHI52" s="124"/>
      <c r="AHJ52" s="124"/>
      <c r="AHK52" s="124"/>
      <c r="AHL52" s="124"/>
      <c r="AHM52" s="124"/>
      <c r="AHN52" s="124"/>
      <c r="AHO52" s="124"/>
      <c r="AHP52" s="124"/>
      <c r="AHQ52" s="124"/>
      <c r="AHR52" s="124"/>
      <c r="AHS52" s="124"/>
      <c r="AHT52" s="124"/>
      <c r="AHU52" s="124"/>
      <c r="AHV52" s="124"/>
      <c r="AHW52" s="124"/>
      <c r="AHX52" s="124"/>
      <c r="AHY52" s="124"/>
      <c r="AHZ52" s="124"/>
      <c r="AIA52" s="124"/>
      <c r="AIB52" s="124"/>
      <c r="AIC52" s="124"/>
      <c r="AID52" s="124"/>
      <c r="AIE52" s="124"/>
      <c r="AIF52" s="124"/>
      <c r="AIG52" s="124"/>
      <c r="AIH52" s="124"/>
      <c r="AII52" s="124"/>
      <c r="AIJ52" s="124"/>
      <c r="AIK52" s="124"/>
      <c r="AIL52" s="124"/>
      <c r="AIM52" s="124"/>
      <c r="AIN52" s="124"/>
      <c r="AIO52" s="124"/>
      <c r="AIP52" s="124"/>
      <c r="AIQ52" s="124"/>
      <c r="AIR52" s="124"/>
      <c r="AIS52" s="124"/>
    </row>
    <row r="53" spans="1:929" ht="19.5" hidden="1" x14ac:dyDescent="0.4">
      <c r="A53" s="37"/>
      <c r="B53" s="95"/>
      <c r="C53" s="95"/>
      <c r="D53" s="95"/>
      <c r="E53" s="153"/>
      <c r="BX53" s="124"/>
      <c r="BY53" s="124"/>
      <c r="BZ53" s="124"/>
      <c r="CA53" s="124"/>
      <c r="CB53" s="124"/>
      <c r="CC53" s="124"/>
      <c r="CD53" s="124"/>
      <c r="CE53" s="124"/>
      <c r="CF53" s="124"/>
      <c r="CG53" s="124"/>
      <c r="CH53" s="124"/>
      <c r="CI53" s="124"/>
      <c r="CJ53" s="124"/>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c r="DI53" s="124"/>
      <c r="DJ53" s="124"/>
      <c r="DK53" s="124"/>
      <c r="DL53" s="124"/>
      <c r="DM53" s="124"/>
      <c r="DN53" s="124"/>
      <c r="DO53" s="124"/>
      <c r="DP53" s="124"/>
      <c r="DQ53" s="124"/>
      <c r="DR53" s="124"/>
      <c r="DS53" s="124"/>
      <c r="DT53" s="124"/>
      <c r="DU53" s="124"/>
      <c r="DV53" s="124"/>
      <c r="DW53" s="124"/>
      <c r="DX53" s="124"/>
      <c r="DY53" s="124"/>
      <c r="DZ53" s="124"/>
      <c r="EA53" s="124"/>
      <c r="EB53" s="124"/>
      <c r="EC53" s="124"/>
      <c r="ED53" s="124"/>
      <c r="EE53" s="124"/>
      <c r="EF53" s="124"/>
      <c r="EG53" s="124"/>
      <c r="EH53" s="124"/>
      <c r="EI53" s="124"/>
      <c r="EJ53" s="124"/>
      <c r="EK53" s="124"/>
      <c r="EL53" s="124"/>
      <c r="EM53" s="124"/>
      <c r="EN53" s="124"/>
      <c r="EO53" s="124"/>
      <c r="EP53" s="124"/>
      <c r="EQ53" s="124"/>
      <c r="ER53" s="124"/>
      <c r="ES53" s="124"/>
      <c r="ET53" s="124"/>
      <c r="EU53" s="124"/>
      <c r="EV53" s="124"/>
      <c r="EW53" s="124"/>
      <c r="EX53" s="124"/>
      <c r="EY53" s="124"/>
      <c r="EZ53" s="124"/>
      <c r="FA53" s="124"/>
      <c r="FB53" s="124"/>
      <c r="FC53" s="124"/>
      <c r="FD53" s="124"/>
      <c r="FE53" s="124"/>
      <c r="FF53" s="124"/>
      <c r="FG53" s="124"/>
      <c r="FH53" s="124"/>
      <c r="FI53" s="124"/>
      <c r="FJ53" s="124"/>
      <c r="FK53" s="124"/>
      <c r="FL53" s="124"/>
      <c r="FM53" s="124"/>
      <c r="FN53" s="124"/>
      <c r="FO53" s="124"/>
      <c r="FP53" s="124"/>
      <c r="FQ53" s="124"/>
      <c r="FR53" s="124"/>
      <c r="FS53" s="124"/>
      <c r="FT53" s="124"/>
      <c r="FU53" s="124"/>
      <c r="FV53" s="124"/>
      <c r="FW53" s="124"/>
      <c r="FX53" s="124"/>
      <c r="FY53" s="124"/>
      <c r="FZ53" s="124"/>
      <c r="GA53" s="124"/>
      <c r="GB53" s="124"/>
      <c r="GC53" s="124"/>
      <c r="GD53" s="124"/>
      <c r="GE53" s="124"/>
      <c r="GF53" s="124"/>
      <c r="GG53" s="124"/>
      <c r="GH53" s="124"/>
      <c r="GI53" s="124"/>
      <c r="GJ53" s="124"/>
      <c r="GK53" s="124"/>
      <c r="GL53" s="124"/>
      <c r="GM53" s="124"/>
      <c r="GN53" s="124"/>
      <c r="GO53" s="124"/>
      <c r="GP53" s="124"/>
      <c r="GQ53" s="124"/>
      <c r="GR53" s="124"/>
      <c r="GS53" s="124"/>
      <c r="GT53" s="124"/>
      <c r="GU53" s="124"/>
      <c r="GV53" s="124"/>
      <c r="GW53" s="124"/>
      <c r="GX53" s="124"/>
      <c r="GY53" s="124"/>
      <c r="GZ53" s="124"/>
      <c r="HA53" s="124"/>
      <c r="HB53" s="124"/>
      <c r="HC53" s="124"/>
      <c r="HD53" s="124"/>
      <c r="HE53" s="124"/>
      <c r="HF53" s="124"/>
      <c r="HG53" s="124"/>
      <c r="HH53" s="124"/>
      <c r="HI53" s="124"/>
      <c r="HJ53" s="124"/>
      <c r="HK53" s="124"/>
      <c r="HL53" s="124"/>
      <c r="HM53" s="124"/>
      <c r="HN53" s="124"/>
      <c r="HO53" s="124"/>
      <c r="HP53" s="124"/>
      <c r="HQ53" s="124"/>
      <c r="HR53" s="124"/>
      <c r="HS53" s="124"/>
      <c r="HT53" s="124"/>
      <c r="HU53" s="124"/>
      <c r="HV53" s="124"/>
      <c r="HW53" s="124"/>
      <c r="HX53" s="124"/>
      <c r="HY53" s="124"/>
      <c r="HZ53" s="124"/>
      <c r="IA53" s="124"/>
      <c r="IB53" s="124"/>
      <c r="IC53" s="124"/>
      <c r="ID53" s="124"/>
      <c r="IE53" s="124"/>
      <c r="IF53" s="124"/>
      <c r="IG53" s="124"/>
      <c r="IH53" s="124"/>
      <c r="II53" s="124"/>
      <c r="IJ53" s="124"/>
      <c r="IK53" s="124"/>
      <c r="IL53" s="124"/>
      <c r="IM53" s="124"/>
      <c r="IN53" s="124"/>
      <c r="IO53" s="124"/>
      <c r="IP53" s="124"/>
      <c r="IQ53" s="124"/>
      <c r="IR53" s="124"/>
      <c r="IS53" s="124"/>
      <c r="IT53" s="124"/>
      <c r="IU53" s="124"/>
      <c r="IV53" s="124"/>
      <c r="IW53" s="124"/>
      <c r="IX53" s="124"/>
      <c r="IY53" s="124"/>
      <c r="IZ53" s="124"/>
      <c r="JA53" s="124"/>
      <c r="JB53" s="124"/>
      <c r="JC53" s="124"/>
      <c r="JD53" s="124"/>
      <c r="JE53" s="124"/>
      <c r="JF53" s="124"/>
      <c r="JG53" s="124"/>
      <c r="JH53" s="124"/>
      <c r="JI53" s="124"/>
      <c r="JJ53" s="124"/>
      <c r="JK53" s="124"/>
      <c r="JL53" s="124"/>
      <c r="JM53" s="124"/>
      <c r="JN53" s="124"/>
      <c r="JO53" s="124"/>
      <c r="JP53" s="124"/>
      <c r="JQ53" s="124"/>
      <c r="JR53" s="124"/>
      <c r="JS53" s="124"/>
      <c r="JT53" s="124"/>
      <c r="JU53" s="124"/>
      <c r="JV53" s="124"/>
      <c r="JW53" s="124"/>
      <c r="JX53" s="124"/>
      <c r="JY53" s="124"/>
      <c r="JZ53" s="124"/>
      <c r="KA53" s="124"/>
      <c r="KB53" s="124"/>
      <c r="KC53" s="124"/>
      <c r="KD53" s="124"/>
      <c r="KE53" s="124"/>
      <c r="KF53" s="124"/>
      <c r="KG53" s="124"/>
      <c r="KH53" s="124"/>
      <c r="KI53" s="124"/>
      <c r="KJ53" s="124"/>
      <c r="KK53" s="124"/>
      <c r="KL53" s="124"/>
      <c r="KM53" s="124"/>
      <c r="KN53" s="124"/>
      <c r="KO53" s="124"/>
      <c r="KP53" s="124"/>
      <c r="KQ53" s="124"/>
      <c r="KR53" s="124"/>
      <c r="KS53" s="124"/>
      <c r="KT53" s="124"/>
      <c r="KU53" s="124"/>
      <c r="KV53" s="124"/>
      <c r="KW53" s="124"/>
      <c r="KX53" s="124"/>
      <c r="KY53" s="124"/>
      <c r="KZ53" s="124"/>
      <c r="LA53" s="124"/>
      <c r="LB53" s="124"/>
      <c r="LC53" s="124"/>
      <c r="LD53" s="124"/>
      <c r="LE53" s="124"/>
      <c r="LF53" s="124"/>
      <c r="LG53" s="124"/>
      <c r="LH53" s="124"/>
      <c r="LI53" s="124"/>
      <c r="LJ53" s="124"/>
      <c r="LK53" s="124"/>
      <c r="LL53" s="124"/>
      <c r="LM53" s="124"/>
      <c r="LN53" s="124"/>
      <c r="LO53" s="124"/>
      <c r="LP53" s="124"/>
      <c r="LQ53" s="124"/>
      <c r="LR53" s="124"/>
      <c r="LS53" s="124"/>
      <c r="LT53" s="124"/>
      <c r="LU53" s="124"/>
      <c r="LV53" s="124"/>
      <c r="LW53" s="124"/>
      <c r="LX53" s="124"/>
      <c r="LY53" s="124"/>
      <c r="LZ53" s="124"/>
      <c r="MA53" s="124"/>
      <c r="MB53" s="124"/>
      <c r="MC53" s="124"/>
      <c r="MD53" s="124"/>
      <c r="ME53" s="124"/>
      <c r="MF53" s="124"/>
      <c r="MG53" s="124"/>
      <c r="MH53" s="124"/>
      <c r="MI53" s="124"/>
      <c r="MJ53" s="124"/>
      <c r="MK53" s="124"/>
      <c r="ML53" s="124"/>
      <c r="MM53" s="124"/>
      <c r="MN53" s="124"/>
      <c r="MO53" s="124"/>
      <c r="MP53" s="124"/>
      <c r="MQ53" s="124"/>
      <c r="MR53" s="124"/>
      <c r="MS53" s="124"/>
      <c r="MT53" s="124"/>
      <c r="MU53" s="124"/>
      <c r="MV53" s="124"/>
      <c r="MW53" s="124"/>
      <c r="MX53" s="124"/>
      <c r="MY53" s="124"/>
      <c r="MZ53" s="124"/>
      <c r="NA53" s="124"/>
      <c r="NB53" s="124"/>
      <c r="NC53" s="124"/>
      <c r="ND53" s="124"/>
      <c r="NE53" s="124"/>
      <c r="NF53" s="124"/>
      <c r="NG53" s="124"/>
      <c r="NH53" s="124"/>
      <c r="NI53" s="124"/>
      <c r="NJ53" s="124"/>
      <c r="NK53" s="124"/>
      <c r="NL53" s="124"/>
      <c r="NM53" s="124"/>
      <c r="NN53" s="124"/>
      <c r="NO53" s="124"/>
      <c r="NP53" s="124"/>
      <c r="NQ53" s="124"/>
      <c r="NR53" s="124"/>
      <c r="NS53" s="124"/>
      <c r="NT53" s="124"/>
      <c r="NU53" s="124"/>
      <c r="NV53" s="124"/>
      <c r="NW53" s="124"/>
      <c r="NX53" s="124"/>
      <c r="NY53" s="124"/>
      <c r="NZ53" s="124"/>
      <c r="OA53" s="124"/>
      <c r="OB53" s="124"/>
      <c r="OC53" s="124"/>
      <c r="OD53" s="124"/>
      <c r="OE53" s="124"/>
      <c r="OF53" s="124"/>
      <c r="OG53" s="124"/>
      <c r="OH53" s="124"/>
      <c r="OI53" s="124"/>
      <c r="OJ53" s="124"/>
      <c r="OK53" s="124"/>
      <c r="OL53" s="124"/>
      <c r="OM53" s="124"/>
      <c r="ON53" s="124"/>
      <c r="OO53" s="124"/>
      <c r="OP53" s="124"/>
      <c r="OQ53" s="124"/>
      <c r="OR53" s="124"/>
      <c r="OS53" s="124"/>
      <c r="OT53" s="124"/>
      <c r="OU53" s="124"/>
      <c r="OV53" s="124"/>
      <c r="OW53" s="124"/>
      <c r="OX53" s="124"/>
      <c r="OY53" s="124"/>
      <c r="OZ53" s="124"/>
      <c r="PA53" s="124"/>
      <c r="PB53" s="124"/>
      <c r="PC53" s="124"/>
      <c r="PD53" s="124"/>
      <c r="PE53" s="124"/>
      <c r="PF53" s="124"/>
      <c r="PG53" s="124"/>
      <c r="PH53" s="124"/>
      <c r="PI53" s="124"/>
      <c r="PJ53" s="124"/>
      <c r="PK53" s="124"/>
      <c r="PL53" s="124"/>
      <c r="PM53" s="124"/>
      <c r="PN53" s="124"/>
      <c r="PO53" s="124"/>
      <c r="PP53" s="124"/>
      <c r="PQ53" s="124"/>
      <c r="PR53" s="124"/>
      <c r="PS53" s="124"/>
      <c r="PT53" s="124"/>
      <c r="PU53" s="124"/>
      <c r="PV53" s="124"/>
      <c r="PW53" s="124"/>
      <c r="PX53" s="124"/>
      <c r="PY53" s="124"/>
      <c r="PZ53" s="124"/>
      <c r="QA53" s="124"/>
      <c r="QB53" s="124"/>
      <c r="QC53" s="124"/>
      <c r="QD53" s="124"/>
      <c r="QE53" s="124"/>
      <c r="QF53" s="124"/>
      <c r="QG53" s="124"/>
      <c r="QH53" s="124"/>
      <c r="QI53" s="124"/>
      <c r="QJ53" s="124"/>
      <c r="QK53" s="124"/>
      <c r="QL53" s="124"/>
      <c r="QM53" s="124"/>
      <c r="QN53" s="124"/>
      <c r="QO53" s="124"/>
      <c r="QP53" s="124"/>
      <c r="QQ53" s="124"/>
      <c r="QR53" s="124"/>
      <c r="QS53" s="124"/>
      <c r="QT53" s="124"/>
      <c r="QU53" s="124"/>
      <c r="QV53" s="124"/>
      <c r="QW53" s="124"/>
      <c r="QX53" s="124"/>
      <c r="QY53" s="124"/>
      <c r="QZ53" s="124"/>
      <c r="RA53" s="124"/>
      <c r="RB53" s="124"/>
      <c r="RC53" s="124"/>
      <c r="RD53" s="124"/>
      <c r="RE53" s="124"/>
      <c r="RF53" s="124"/>
      <c r="RG53" s="124"/>
      <c r="RH53" s="124"/>
      <c r="RI53" s="124"/>
      <c r="RJ53" s="124"/>
      <c r="RK53" s="124"/>
      <c r="RL53" s="124"/>
      <c r="RM53" s="124"/>
      <c r="RN53" s="124"/>
      <c r="RO53" s="124"/>
      <c r="RP53" s="124"/>
      <c r="RQ53" s="124"/>
      <c r="RR53" s="124"/>
      <c r="RS53" s="124"/>
      <c r="RT53" s="124"/>
      <c r="RU53" s="124"/>
      <c r="RV53" s="124"/>
      <c r="RW53" s="124"/>
      <c r="RX53" s="124"/>
      <c r="RY53" s="124"/>
      <c r="RZ53" s="124"/>
      <c r="SA53" s="124"/>
      <c r="SB53" s="124"/>
      <c r="SC53" s="124"/>
      <c r="SD53" s="124"/>
      <c r="SE53" s="124"/>
      <c r="SF53" s="124"/>
      <c r="SG53" s="124"/>
      <c r="SH53" s="124"/>
      <c r="SI53" s="124"/>
      <c r="SJ53" s="124"/>
      <c r="SK53" s="124"/>
      <c r="SL53" s="124"/>
      <c r="SM53" s="124"/>
      <c r="SN53" s="124"/>
      <c r="SO53" s="124"/>
      <c r="SP53" s="124"/>
      <c r="SQ53" s="124"/>
      <c r="SR53" s="124"/>
      <c r="SS53" s="124"/>
      <c r="ST53" s="124"/>
      <c r="SU53" s="124"/>
      <c r="SV53" s="124"/>
      <c r="SW53" s="124"/>
      <c r="SX53" s="124"/>
      <c r="SY53" s="124"/>
      <c r="SZ53" s="124"/>
      <c r="TA53" s="124"/>
      <c r="TB53" s="124"/>
      <c r="TC53" s="124"/>
      <c r="TD53" s="124"/>
      <c r="TE53" s="124"/>
      <c r="TF53" s="124"/>
      <c r="TG53" s="124"/>
      <c r="TH53" s="124"/>
      <c r="TI53" s="124"/>
      <c r="TJ53" s="124"/>
      <c r="TK53" s="124"/>
      <c r="TL53" s="124"/>
      <c r="TM53" s="124"/>
      <c r="TN53" s="124"/>
      <c r="TO53" s="124"/>
      <c r="TP53" s="124"/>
      <c r="TQ53" s="124"/>
      <c r="TR53" s="124"/>
      <c r="TS53" s="124"/>
      <c r="TT53" s="124"/>
      <c r="TU53" s="124"/>
      <c r="TV53" s="124"/>
      <c r="TW53" s="124"/>
      <c r="TX53" s="124"/>
      <c r="TY53" s="124"/>
      <c r="TZ53" s="124"/>
      <c r="UA53" s="124"/>
      <c r="UB53" s="124"/>
      <c r="UC53" s="124"/>
      <c r="UD53" s="124"/>
      <c r="UE53" s="124"/>
      <c r="UF53" s="124"/>
      <c r="UG53" s="124"/>
      <c r="UH53" s="124"/>
      <c r="UI53" s="124"/>
      <c r="UJ53" s="124"/>
      <c r="UK53" s="124"/>
      <c r="UL53" s="124"/>
      <c r="UM53" s="124"/>
      <c r="UN53" s="124"/>
      <c r="UO53" s="124"/>
      <c r="UP53" s="124"/>
      <c r="UQ53" s="124"/>
      <c r="UR53" s="124"/>
      <c r="US53" s="124"/>
      <c r="UT53" s="124"/>
      <c r="UU53" s="124"/>
      <c r="UV53" s="124"/>
      <c r="UW53" s="124"/>
      <c r="UX53" s="124"/>
      <c r="UY53" s="124"/>
      <c r="UZ53" s="124"/>
      <c r="VA53" s="124"/>
      <c r="VB53" s="124"/>
      <c r="VC53" s="124"/>
      <c r="VD53" s="124"/>
      <c r="VE53" s="124"/>
      <c r="VF53" s="124"/>
      <c r="VG53" s="124"/>
      <c r="VH53" s="124"/>
      <c r="VI53" s="124"/>
      <c r="VJ53" s="124"/>
      <c r="VK53" s="124"/>
      <c r="VL53" s="124"/>
      <c r="VM53" s="124"/>
      <c r="VN53" s="124"/>
      <c r="VO53" s="124"/>
      <c r="VP53" s="124"/>
      <c r="VQ53" s="124"/>
      <c r="VR53" s="124"/>
      <c r="VS53" s="124"/>
      <c r="VT53" s="124"/>
      <c r="VU53" s="124"/>
      <c r="VV53" s="124"/>
      <c r="VW53" s="124"/>
      <c r="VX53" s="124"/>
      <c r="VY53" s="124"/>
      <c r="VZ53" s="124"/>
      <c r="WA53" s="124"/>
      <c r="WB53" s="124"/>
      <c r="WC53" s="124"/>
      <c r="WD53" s="124"/>
      <c r="WE53" s="124"/>
      <c r="WF53" s="124"/>
      <c r="WG53" s="124"/>
      <c r="WH53" s="124"/>
      <c r="WI53" s="124"/>
      <c r="WJ53" s="124"/>
      <c r="WK53" s="124"/>
      <c r="WL53" s="124"/>
      <c r="WM53" s="124"/>
      <c r="WN53" s="124"/>
      <c r="WO53" s="124"/>
      <c r="WP53" s="124"/>
      <c r="WQ53" s="124"/>
      <c r="WR53" s="124"/>
      <c r="WS53" s="124"/>
      <c r="WT53" s="124"/>
      <c r="WU53" s="124"/>
      <c r="WV53" s="124"/>
      <c r="WW53" s="124"/>
      <c r="WX53" s="124"/>
      <c r="WY53" s="124"/>
      <c r="WZ53" s="124"/>
      <c r="XA53" s="124"/>
      <c r="XB53" s="124"/>
      <c r="XC53" s="124"/>
      <c r="XD53" s="124"/>
      <c r="XE53" s="124"/>
      <c r="XF53" s="124"/>
      <c r="XG53" s="124"/>
      <c r="XH53" s="124"/>
      <c r="XI53" s="124"/>
      <c r="XJ53" s="124"/>
      <c r="XK53" s="124"/>
      <c r="XL53" s="124"/>
      <c r="XM53" s="124"/>
      <c r="XN53" s="124"/>
      <c r="XO53" s="124"/>
      <c r="XP53" s="124"/>
      <c r="XQ53" s="124"/>
      <c r="XR53" s="124"/>
      <c r="XS53" s="124"/>
      <c r="XT53" s="124"/>
      <c r="XU53" s="124"/>
      <c r="XV53" s="124"/>
      <c r="XW53" s="124"/>
      <c r="XX53" s="124"/>
      <c r="XY53" s="124"/>
      <c r="XZ53" s="124"/>
      <c r="YA53" s="124"/>
      <c r="YB53" s="124"/>
      <c r="YC53" s="124"/>
      <c r="YD53" s="124"/>
      <c r="YE53" s="124"/>
      <c r="YF53" s="124"/>
      <c r="YG53" s="124"/>
      <c r="YH53" s="124"/>
      <c r="YI53" s="124"/>
      <c r="YJ53" s="124"/>
      <c r="YK53" s="124"/>
      <c r="YL53" s="124"/>
      <c r="YM53" s="124"/>
      <c r="YN53" s="124"/>
      <c r="YO53" s="124"/>
      <c r="YP53" s="124"/>
      <c r="YQ53" s="124"/>
      <c r="YR53" s="124"/>
      <c r="YS53" s="124"/>
      <c r="YT53" s="124"/>
      <c r="YU53" s="124"/>
      <c r="YV53" s="124"/>
      <c r="YW53" s="124"/>
      <c r="YX53" s="124"/>
      <c r="YY53" s="124"/>
      <c r="YZ53" s="124"/>
      <c r="ZA53" s="124"/>
      <c r="ZB53" s="124"/>
      <c r="ZC53" s="124"/>
      <c r="ZD53" s="124"/>
      <c r="ZE53" s="124"/>
      <c r="ZF53" s="124"/>
      <c r="ZG53" s="124"/>
      <c r="ZH53" s="124"/>
      <c r="ZI53" s="124"/>
      <c r="ZJ53" s="124"/>
      <c r="ZK53" s="124"/>
      <c r="ZL53" s="124"/>
      <c r="ZM53" s="124"/>
      <c r="ZN53" s="124"/>
      <c r="ZO53" s="124"/>
      <c r="ZP53" s="124"/>
      <c r="ZQ53" s="124"/>
      <c r="ZR53" s="124"/>
      <c r="ZS53" s="124"/>
      <c r="ZT53" s="124"/>
      <c r="ZU53" s="124"/>
      <c r="ZV53" s="124"/>
      <c r="ZW53" s="124"/>
      <c r="ZX53" s="124"/>
      <c r="ZY53" s="124"/>
      <c r="ZZ53" s="124"/>
      <c r="AAA53" s="124"/>
      <c r="AAB53" s="124"/>
      <c r="AAC53" s="124"/>
      <c r="AAD53" s="124"/>
      <c r="AAE53" s="124"/>
      <c r="AAF53" s="124"/>
      <c r="AAG53" s="124"/>
      <c r="AAH53" s="124"/>
      <c r="AAI53" s="124"/>
      <c r="AAJ53" s="124"/>
      <c r="AAK53" s="124"/>
      <c r="AAL53" s="124"/>
      <c r="AAM53" s="124"/>
      <c r="AAN53" s="124"/>
      <c r="AAO53" s="124"/>
      <c r="AAP53" s="124"/>
      <c r="AAQ53" s="124"/>
      <c r="AAR53" s="124"/>
      <c r="AAS53" s="124"/>
      <c r="AAT53" s="124"/>
      <c r="AAU53" s="124"/>
      <c r="AAV53" s="124"/>
      <c r="AAW53" s="124"/>
      <c r="AAX53" s="124"/>
      <c r="AAY53" s="124"/>
      <c r="AAZ53" s="124"/>
      <c r="ABA53" s="124"/>
      <c r="ABB53" s="124"/>
      <c r="ABC53" s="124"/>
      <c r="ABD53" s="124"/>
      <c r="ABE53" s="124"/>
      <c r="ABF53" s="124"/>
      <c r="ABG53" s="124"/>
      <c r="ABH53" s="124"/>
      <c r="ABI53" s="124"/>
      <c r="ABJ53" s="124"/>
      <c r="ABK53" s="124"/>
      <c r="ABL53" s="124"/>
      <c r="ABM53" s="124"/>
      <c r="ABN53" s="124"/>
      <c r="ABO53" s="124"/>
      <c r="ABP53" s="124"/>
      <c r="ABQ53" s="124"/>
      <c r="ABR53" s="124"/>
      <c r="ABS53" s="124"/>
      <c r="ABT53" s="124"/>
      <c r="ABU53" s="124"/>
      <c r="ABV53" s="124"/>
      <c r="ABW53" s="124"/>
      <c r="ABX53" s="124"/>
      <c r="ABY53" s="124"/>
      <c r="ABZ53" s="124"/>
      <c r="ACA53" s="124"/>
      <c r="ACB53" s="124"/>
      <c r="ACC53" s="124"/>
      <c r="ACD53" s="124"/>
      <c r="ACE53" s="124"/>
      <c r="ACF53" s="124"/>
      <c r="ACG53" s="124"/>
      <c r="ACH53" s="124"/>
      <c r="ACI53" s="124"/>
      <c r="ACJ53" s="124"/>
      <c r="ACK53" s="124"/>
      <c r="ACL53" s="124"/>
      <c r="ACM53" s="124"/>
      <c r="ACN53" s="124"/>
      <c r="ACO53" s="124"/>
      <c r="ACP53" s="124"/>
      <c r="ACQ53" s="124"/>
      <c r="ACR53" s="124"/>
      <c r="ACS53" s="124"/>
      <c r="ACT53" s="124"/>
      <c r="ACU53" s="124"/>
      <c r="ACV53" s="124"/>
      <c r="ACW53" s="124"/>
      <c r="ACX53" s="124"/>
      <c r="ACY53" s="124"/>
      <c r="ACZ53" s="124"/>
      <c r="ADA53" s="124"/>
      <c r="ADB53" s="124"/>
      <c r="ADC53" s="124"/>
      <c r="ADD53" s="124"/>
      <c r="ADE53" s="124"/>
      <c r="ADF53" s="124"/>
      <c r="ADG53" s="124"/>
      <c r="ADH53" s="124"/>
      <c r="ADI53" s="124"/>
      <c r="ADJ53" s="124"/>
      <c r="ADK53" s="124"/>
      <c r="ADL53" s="124"/>
      <c r="ADM53" s="124"/>
      <c r="ADN53" s="124"/>
      <c r="ADO53" s="124"/>
      <c r="ADP53" s="124"/>
      <c r="ADQ53" s="124"/>
      <c r="ADR53" s="124"/>
      <c r="ADS53" s="124"/>
      <c r="ADT53" s="124"/>
      <c r="ADU53" s="124"/>
      <c r="ADV53" s="124"/>
      <c r="ADW53" s="124"/>
      <c r="ADX53" s="124"/>
      <c r="ADY53" s="124"/>
      <c r="ADZ53" s="124"/>
      <c r="AEA53" s="124"/>
      <c r="AEB53" s="124"/>
      <c r="AEC53" s="124"/>
      <c r="AED53" s="124"/>
      <c r="AEE53" s="124"/>
      <c r="AEF53" s="124"/>
      <c r="AEG53" s="124"/>
      <c r="AEH53" s="124"/>
      <c r="AEI53" s="124"/>
      <c r="AEJ53" s="124"/>
      <c r="AEK53" s="124"/>
      <c r="AEL53" s="124"/>
      <c r="AEM53" s="124"/>
      <c r="AEN53" s="124"/>
      <c r="AEO53" s="124"/>
      <c r="AEP53" s="124"/>
      <c r="AEQ53" s="124"/>
      <c r="AER53" s="124"/>
      <c r="AES53" s="124"/>
      <c r="AET53" s="124"/>
      <c r="AEU53" s="124"/>
      <c r="AEV53" s="124"/>
      <c r="AEW53" s="124"/>
      <c r="AEX53" s="124"/>
      <c r="AEY53" s="124"/>
      <c r="AEZ53" s="124"/>
      <c r="AFA53" s="124"/>
      <c r="AFB53" s="124"/>
      <c r="AFC53" s="124"/>
      <c r="AFD53" s="124"/>
      <c r="AFE53" s="124"/>
      <c r="AFF53" s="124"/>
      <c r="AFG53" s="124"/>
      <c r="AFH53" s="124"/>
      <c r="AFI53" s="124"/>
      <c r="AFJ53" s="124"/>
      <c r="AFK53" s="124"/>
      <c r="AFL53" s="124"/>
      <c r="AFM53" s="124"/>
      <c r="AFN53" s="124"/>
      <c r="AFO53" s="124"/>
      <c r="AFP53" s="124"/>
      <c r="AFQ53" s="124"/>
      <c r="AFR53" s="124"/>
      <c r="AFS53" s="124"/>
      <c r="AFT53" s="124"/>
      <c r="AFU53" s="124"/>
      <c r="AFV53" s="124"/>
      <c r="AFW53" s="124"/>
      <c r="AFX53" s="124"/>
      <c r="AFY53" s="124"/>
      <c r="AFZ53" s="124"/>
      <c r="AGA53" s="124"/>
      <c r="AGB53" s="124"/>
      <c r="AGC53" s="124"/>
      <c r="AGD53" s="124"/>
      <c r="AGE53" s="124"/>
      <c r="AGF53" s="124"/>
      <c r="AGG53" s="124"/>
      <c r="AGH53" s="124"/>
      <c r="AGI53" s="124"/>
      <c r="AGJ53" s="124"/>
      <c r="AGK53" s="124"/>
      <c r="AGL53" s="124"/>
      <c r="AGM53" s="124"/>
      <c r="AGN53" s="124"/>
      <c r="AGO53" s="124"/>
      <c r="AGP53" s="124"/>
      <c r="AGQ53" s="124"/>
      <c r="AGR53" s="124"/>
      <c r="AGS53" s="124"/>
      <c r="AGT53" s="124"/>
      <c r="AGU53" s="124"/>
      <c r="AGV53" s="124"/>
      <c r="AGW53" s="124"/>
      <c r="AGX53" s="124"/>
      <c r="AGY53" s="124"/>
      <c r="AGZ53" s="124"/>
      <c r="AHA53" s="124"/>
      <c r="AHB53" s="124"/>
      <c r="AHC53" s="124"/>
      <c r="AHD53" s="124"/>
      <c r="AHE53" s="124"/>
      <c r="AHF53" s="124"/>
      <c r="AHG53" s="124"/>
      <c r="AHH53" s="124"/>
      <c r="AHI53" s="124"/>
      <c r="AHJ53" s="124"/>
      <c r="AHK53" s="124"/>
      <c r="AHL53" s="124"/>
      <c r="AHM53" s="124"/>
      <c r="AHN53" s="124"/>
      <c r="AHO53" s="124"/>
      <c r="AHP53" s="124"/>
      <c r="AHQ53" s="124"/>
      <c r="AHR53" s="124"/>
      <c r="AHS53" s="124"/>
      <c r="AHT53" s="124"/>
      <c r="AHU53" s="124"/>
      <c r="AHV53" s="124"/>
      <c r="AHW53" s="124"/>
      <c r="AHX53" s="124"/>
      <c r="AHY53" s="124"/>
      <c r="AHZ53" s="124"/>
      <c r="AIA53" s="124"/>
      <c r="AIB53" s="124"/>
      <c r="AIC53" s="124"/>
      <c r="AID53" s="124"/>
      <c r="AIE53" s="124"/>
      <c r="AIF53" s="124"/>
      <c r="AIG53" s="124"/>
      <c r="AIH53" s="124"/>
      <c r="AII53" s="124"/>
      <c r="AIJ53" s="124"/>
      <c r="AIK53" s="124"/>
      <c r="AIL53" s="124"/>
      <c r="AIM53" s="124"/>
      <c r="AIN53" s="124"/>
      <c r="AIO53" s="124"/>
      <c r="AIP53" s="124"/>
      <c r="AIQ53" s="124"/>
      <c r="AIR53" s="124"/>
      <c r="AIS53" s="124"/>
    </row>
    <row r="54" spans="1:929" ht="19.5" hidden="1" x14ac:dyDescent="0.4">
      <c r="A54" s="37"/>
      <c r="B54" s="95"/>
      <c r="C54" s="95"/>
      <c r="D54" s="95"/>
      <c r="E54" s="153"/>
      <c r="BX54" s="124"/>
      <c r="BY54" s="124"/>
      <c r="BZ54" s="124"/>
      <c r="CA54" s="124"/>
      <c r="CB54" s="124"/>
      <c r="CC54" s="124"/>
      <c r="CD54" s="124"/>
      <c r="CE54" s="124"/>
      <c r="CF54" s="124"/>
      <c r="CG54" s="124"/>
      <c r="CH54" s="124"/>
      <c r="CI54" s="124"/>
      <c r="CJ54" s="124"/>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24"/>
      <c r="DI54" s="124"/>
      <c r="DJ54" s="124"/>
      <c r="DK54" s="124"/>
      <c r="DL54" s="124"/>
      <c r="DM54" s="124"/>
      <c r="DN54" s="124"/>
      <c r="DO54" s="124"/>
      <c r="DP54" s="124"/>
      <c r="DQ54" s="124"/>
      <c r="DR54" s="124"/>
      <c r="DS54" s="124"/>
      <c r="DT54" s="124"/>
      <c r="DU54" s="124"/>
      <c r="DV54" s="124"/>
      <c r="DW54" s="124"/>
      <c r="DX54" s="124"/>
      <c r="DY54" s="124"/>
      <c r="DZ54" s="124"/>
      <c r="EA54" s="124"/>
      <c r="EB54" s="124"/>
      <c r="EC54" s="124"/>
      <c r="ED54" s="124"/>
      <c r="EE54" s="124"/>
      <c r="EF54" s="124"/>
      <c r="EG54" s="124"/>
      <c r="EH54" s="124"/>
      <c r="EI54" s="124"/>
      <c r="EJ54" s="124"/>
      <c r="EK54" s="124"/>
      <c r="EL54" s="124"/>
      <c r="EM54" s="124"/>
      <c r="EN54" s="124"/>
      <c r="EO54" s="124"/>
      <c r="EP54" s="124"/>
      <c r="EQ54" s="124"/>
      <c r="ER54" s="124"/>
      <c r="ES54" s="124"/>
      <c r="ET54" s="124"/>
      <c r="EU54" s="124"/>
      <c r="EV54" s="124"/>
      <c r="EW54" s="124"/>
      <c r="EX54" s="124"/>
      <c r="EY54" s="124"/>
      <c r="EZ54" s="124"/>
      <c r="FA54" s="124"/>
      <c r="FB54" s="124"/>
      <c r="FC54" s="124"/>
      <c r="FD54" s="124"/>
      <c r="FE54" s="124"/>
      <c r="FF54" s="124"/>
      <c r="FG54" s="124"/>
      <c r="FH54" s="124"/>
      <c r="FI54" s="124"/>
      <c r="FJ54" s="124"/>
      <c r="FK54" s="124"/>
      <c r="FL54" s="124"/>
      <c r="FM54" s="124"/>
      <c r="FN54" s="124"/>
      <c r="FO54" s="124"/>
      <c r="FP54" s="124"/>
      <c r="FQ54" s="124"/>
      <c r="FR54" s="124"/>
      <c r="FS54" s="124"/>
      <c r="FT54" s="124"/>
      <c r="FU54" s="124"/>
      <c r="FV54" s="124"/>
      <c r="FW54" s="124"/>
      <c r="FX54" s="124"/>
      <c r="FY54" s="124"/>
      <c r="FZ54" s="124"/>
      <c r="GA54" s="124"/>
      <c r="GB54" s="124"/>
      <c r="GC54" s="124"/>
      <c r="GD54" s="124"/>
      <c r="GE54" s="124"/>
      <c r="GF54" s="124"/>
      <c r="GG54" s="124"/>
      <c r="GH54" s="124"/>
      <c r="GI54" s="124"/>
      <c r="GJ54" s="124"/>
      <c r="GK54" s="124"/>
      <c r="GL54" s="124"/>
      <c r="GM54" s="124"/>
      <c r="GN54" s="124"/>
      <c r="GO54" s="124"/>
      <c r="GP54" s="124"/>
      <c r="GQ54" s="124"/>
      <c r="GR54" s="124"/>
      <c r="GS54" s="124"/>
      <c r="GT54" s="124"/>
      <c r="GU54" s="124"/>
      <c r="GV54" s="124"/>
      <c r="GW54" s="124"/>
      <c r="GX54" s="124"/>
      <c r="GY54" s="124"/>
      <c r="GZ54" s="124"/>
      <c r="HA54" s="124"/>
      <c r="HB54" s="124"/>
      <c r="HC54" s="124"/>
      <c r="HD54" s="124"/>
      <c r="HE54" s="124"/>
      <c r="HF54" s="124"/>
      <c r="HG54" s="124"/>
      <c r="HH54" s="124"/>
      <c r="HI54" s="124"/>
      <c r="HJ54" s="124"/>
      <c r="HK54" s="124"/>
      <c r="HL54" s="124"/>
      <c r="HM54" s="124"/>
      <c r="HN54" s="124"/>
      <c r="HO54" s="124"/>
      <c r="HP54" s="124"/>
      <c r="HQ54" s="124"/>
      <c r="HR54" s="124"/>
      <c r="HS54" s="124"/>
      <c r="HT54" s="124"/>
      <c r="HU54" s="124"/>
      <c r="HV54" s="124"/>
      <c r="HW54" s="124"/>
      <c r="HX54" s="124"/>
      <c r="HY54" s="124"/>
      <c r="HZ54" s="124"/>
      <c r="IA54" s="124"/>
      <c r="IB54" s="124"/>
      <c r="IC54" s="124"/>
      <c r="ID54" s="124"/>
      <c r="IE54" s="124"/>
      <c r="IF54" s="124"/>
      <c r="IG54" s="124"/>
      <c r="IH54" s="124"/>
      <c r="II54" s="124"/>
      <c r="IJ54" s="124"/>
      <c r="IK54" s="124"/>
      <c r="IL54" s="124"/>
      <c r="IM54" s="124"/>
      <c r="IN54" s="124"/>
      <c r="IO54" s="124"/>
      <c r="IP54" s="124"/>
      <c r="IQ54" s="124"/>
      <c r="IR54" s="124"/>
      <c r="IS54" s="124"/>
      <c r="IT54" s="124"/>
      <c r="IU54" s="124"/>
      <c r="IV54" s="124"/>
      <c r="IW54" s="124"/>
      <c r="IX54" s="124"/>
      <c r="IY54" s="124"/>
      <c r="IZ54" s="124"/>
      <c r="JA54" s="124"/>
      <c r="JB54" s="124"/>
      <c r="JC54" s="124"/>
      <c r="JD54" s="124"/>
      <c r="JE54" s="124"/>
      <c r="JF54" s="124"/>
      <c r="JG54" s="124"/>
      <c r="JH54" s="124"/>
      <c r="JI54" s="124"/>
      <c r="JJ54" s="124"/>
      <c r="JK54" s="124"/>
      <c r="JL54" s="124"/>
      <c r="JM54" s="124"/>
      <c r="JN54" s="124"/>
      <c r="JO54" s="124"/>
      <c r="JP54" s="124"/>
      <c r="JQ54" s="124"/>
      <c r="JR54" s="124"/>
      <c r="JS54" s="124"/>
      <c r="JT54" s="124"/>
      <c r="JU54" s="124"/>
      <c r="JV54" s="124"/>
      <c r="JW54" s="124"/>
      <c r="JX54" s="124"/>
      <c r="JY54" s="124"/>
      <c r="JZ54" s="124"/>
      <c r="KA54" s="124"/>
      <c r="KB54" s="124"/>
      <c r="KC54" s="124"/>
      <c r="KD54" s="124"/>
      <c r="KE54" s="124"/>
      <c r="KF54" s="124"/>
      <c r="KG54" s="124"/>
      <c r="KH54" s="124"/>
      <c r="KI54" s="124"/>
      <c r="KJ54" s="124"/>
      <c r="KK54" s="124"/>
      <c r="KL54" s="124"/>
      <c r="KM54" s="124"/>
      <c r="KN54" s="124"/>
      <c r="KO54" s="124"/>
      <c r="KP54" s="124"/>
      <c r="KQ54" s="124"/>
      <c r="KR54" s="124"/>
      <c r="KS54" s="124"/>
      <c r="KT54" s="124"/>
      <c r="KU54" s="124"/>
      <c r="KV54" s="124"/>
      <c r="KW54" s="124"/>
      <c r="KX54" s="124"/>
      <c r="KY54" s="124"/>
      <c r="KZ54" s="124"/>
      <c r="LA54" s="124"/>
      <c r="LB54" s="124"/>
      <c r="LC54" s="124"/>
      <c r="LD54" s="124"/>
      <c r="LE54" s="124"/>
      <c r="LF54" s="124"/>
      <c r="LG54" s="124"/>
      <c r="LH54" s="124"/>
      <c r="LI54" s="124"/>
      <c r="LJ54" s="124"/>
      <c r="LK54" s="124"/>
      <c r="LL54" s="124"/>
      <c r="LM54" s="124"/>
      <c r="LN54" s="124"/>
      <c r="LO54" s="124"/>
      <c r="LP54" s="124"/>
      <c r="LQ54" s="124"/>
      <c r="LR54" s="124"/>
      <c r="LS54" s="124"/>
      <c r="LT54" s="124"/>
      <c r="LU54" s="124"/>
      <c r="LV54" s="124"/>
      <c r="LW54" s="124"/>
      <c r="LX54" s="124"/>
      <c r="LY54" s="124"/>
      <c r="LZ54" s="124"/>
      <c r="MA54" s="124"/>
      <c r="MB54" s="124"/>
      <c r="MC54" s="124"/>
      <c r="MD54" s="124"/>
      <c r="ME54" s="124"/>
      <c r="MF54" s="124"/>
      <c r="MG54" s="124"/>
      <c r="MH54" s="124"/>
      <c r="MI54" s="124"/>
      <c r="MJ54" s="124"/>
      <c r="MK54" s="124"/>
      <c r="ML54" s="124"/>
      <c r="MM54" s="124"/>
      <c r="MN54" s="124"/>
      <c r="MO54" s="124"/>
      <c r="MP54" s="124"/>
      <c r="MQ54" s="124"/>
      <c r="MR54" s="124"/>
      <c r="MS54" s="124"/>
      <c r="MT54" s="124"/>
      <c r="MU54" s="124"/>
      <c r="MV54" s="124"/>
      <c r="MW54" s="124"/>
      <c r="MX54" s="124"/>
      <c r="MY54" s="124"/>
      <c r="MZ54" s="124"/>
      <c r="NA54" s="124"/>
      <c r="NB54" s="124"/>
      <c r="NC54" s="124"/>
      <c r="ND54" s="124"/>
      <c r="NE54" s="124"/>
      <c r="NF54" s="124"/>
      <c r="NG54" s="124"/>
      <c r="NH54" s="124"/>
      <c r="NI54" s="124"/>
      <c r="NJ54" s="124"/>
      <c r="NK54" s="124"/>
      <c r="NL54" s="124"/>
      <c r="NM54" s="124"/>
      <c r="NN54" s="124"/>
      <c r="NO54" s="124"/>
      <c r="NP54" s="124"/>
      <c r="NQ54" s="124"/>
      <c r="NR54" s="124"/>
      <c r="NS54" s="124"/>
      <c r="NT54" s="124"/>
      <c r="NU54" s="124"/>
      <c r="NV54" s="124"/>
      <c r="NW54" s="124"/>
      <c r="NX54" s="124"/>
      <c r="NY54" s="124"/>
      <c r="NZ54" s="124"/>
      <c r="OA54" s="124"/>
      <c r="OB54" s="124"/>
      <c r="OC54" s="124"/>
      <c r="OD54" s="124"/>
      <c r="OE54" s="124"/>
      <c r="OF54" s="124"/>
      <c r="OG54" s="124"/>
      <c r="OH54" s="124"/>
      <c r="OI54" s="124"/>
      <c r="OJ54" s="124"/>
      <c r="OK54" s="124"/>
      <c r="OL54" s="124"/>
      <c r="OM54" s="124"/>
      <c r="ON54" s="124"/>
      <c r="OO54" s="124"/>
      <c r="OP54" s="124"/>
      <c r="OQ54" s="124"/>
      <c r="OR54" s="124"/>
      <c r="OS54" s="124"/>
      <c r="OT54" s="124"/>
      <c r="OU54" s="124"/>
      <c r="OV54" s="124"/>
      <c r="OW54" s="124"/>
      <c r="OX54" s="124"/>
      <c r="OY54" s="124"/>
      <c r="OZ54" s="124"/>
      <c r="PA54" s="124"/>
      <c r="PB54" s="124"/>
      <c r="PC54" s="124"/>
      <c r="PD54" s="124"/>
      <c r="PE54" s="124"/>
      <c r="PF54" s="124"/>
      <c r="PG54" s="124"/>
      <c r="PH54" s="124"/>
      <c r="PI54" s="124"/>
      <c r="PJ54" s="124"/>
      <c r="PK54" s="124"/>
      <c r="PL54" s="124"/>
      <c r="PM54" s="124"/>
      <c r="PN54" s="124"/>
      <c r="PO54" s="124"/>
      <c r="PP54" s="124"/>
      <c r="PQ54" s="124"/>
      <c r="PR54" s="124"/>
      <c r="PS54" s="124"/>
      <c r="PT54" s="124"/>
      <c r="PU54" s="124"/>
      <c r="PV54" s="124"/>
      <c r="PW54" s="124"/>
      <c r="PX54" s="124"/>
      <c r="PY54" s="124"/>
      <c r="PZ54" s="124"/>
      <c r="QA54" s="124"/>
      <c r="QB54" s="124"/>
      <c r="QC54" s="124"/>
      <c r="QD54" s="124"/>
      <c r="QE54" s="124"/>
      <c r="QF54" s="124"/>
      <c r="QG54" s="124"/>
      <c r="QH54" s="124"/>
      <c r="QI54" s="124"/>
      <c r="QJ54" s="124"/>
      <c r="QK54" s="124"/>
      <c r="QL54" s="124"/>
      <c r="QM54" s="124"/>
      <c r="QN54" s="124"/>
      <c r="QO54" s="124"/>
      <c r="QP54" s="124"/>
      <c r="QQ54" s="124"/>
      <c r="QR54" s="124"/>
      <c r="QS54" s="124"/>
      <c r="QT54" s="124"/>
      <c r="QU54" s="124"/>
      <c r="QV54" s="124"/>
      <c r="QW54" s="124"/>
      <c r="QX54" s="124"/>
      <c r="QY54" s="124"/>
      <c r="QZ54" s="124"/>
      <c r="RA54" s="124"/>
      <c r="RB54" s="124"/>
      <c r="RC54" s="124"/>
      <c r="RD54" s="124"/>
      <c r="RE54" s="124"/>
      <c r="RF54" s="124"/>
      <c r="RG54" s="124"/>
      <c r="RH54" s="124"/>
      <c r="RI54" s="124"/>
      <c r="RJ54" s="124"/>
      <c r="RK54" s="124"/>
      <c r="RL54" s="124"/>
      <c r="RM54" s="124"/>
      <c r="RN54" s="124"/>
      <c r="RO54" s="124"/>
      <c r="RP54" s="124"/>
      <c r="RQ54" s="124"/>
      <c r="RR54" s="124"/>
      <c r="RS54" s="124"/>
      <c r="RT54" s="124"/>
      <c r="RU54" s="124"/>
      <c r="RV54" s="124"/>
      <c r="RW54" s="124"/>
      <c r="RX54" s="124"/>
      <c r="RY54" s="124"/>
      <c r="RZ54" s="124"/>
      <c r="SA54" s="124"/>
      <c r="SB54" s="124"/>
      <c r="SC54" s="124"/>
      <c r="SD54" s="124"/>
      <c r="SE54" s="124"/>
      <c r="SF54" s="124"/>
      <c r="SG54" s="124"/>
      <c r="SH54" s="124"/>
      <c r="SI54" s="124"/>
      <c r="SJ54" s="124"/>
      <c r="SK54" s="124"/>
      <c r="SL54" s="124"/>
      <c r="SM54" s="124"/>
      <c r="SN54" s="124"/>
      <c r="SO54" s="124"/>
      <c r="SP54" s="124"/>
      <c r="SQ54" s="124"/>
      <c r="SR54" s="124"/>
      <c r="SS54" s="124"/>
      <c r="ST54" s="124"/>
      <c r="SU54" s="124"/>
      <c r="SV54" s="124"/>
      <c r="SW54" s="124"/>
      <c r="SX54" s="124"/>
      <c r="SY54" s="124"/>
      <c r="SZ54" s="124"/>
      <c r="TA54" s="124"/>
      <c r="TB54" s="124"/>
      <c r="TC54" s="124"/>
      <c r="TD54" s="124"/>
      <c r="TE54" s="124"/>
      <c r="TF54" s="124"/>
      <c r="TG54" s="124"/>
      <c r="TH54" s="124"/>
      <c r="TI54" s="124"/>
      <c r="TJ54" s="124"/>
      <c r="TK54" s="124"/>
      <c r="TL54" s="124"/>
      <c r="TM54" s="124"/>
      <c r="TN54" s="124"/>
      <c r="TO54" s="124"/>
      <c r="TP54" s="124"/>
      <c r="TQ54" s="124"/>
      <c r="TR54" s="124"/>
      <c r="TS54" s="124"/>
      <c r="TT54" s="124"/>
      <c r="TU54" s="124"/>
      <c r="TV54" s="124"/>
      <c r="TW54" s="124"/>
      <c r="TX54" s="124"/>
      <c r="TY54" s="124"/>
      <c r="TZ54" s="124"/>
      <c r="UA54" s="124"/>
      <c r="UB54" s="124"/>
      <c r="UC54" s="124"/>
      <c r="UD54" s="124"/>
      <c r="UE54" s="124"/>
      <c r="UF54" s="124"/>
      <c r="UG54" s="124"/>
      <c r="UH54" s="124"/>
      <c r="UI54" s="124"/>
      <c r="UJ54" s="124"/>
      <c r="UK54" s="124"/>
      <c r="UL54" s="124"/>
      <c r="UM54" s="124"/>
      <c r="UN54" s="124"/>
      <c r="UO54" s="124"/>
      <c r="UP54" s="124"/>
      <c r="UQ54" s="124"/>
      <c r="UR54" s="124"/>
      <c r="US54" s="124"/>
      <c r="UT54" s="124"/>
      <c r="UU54" s="124"/>
      <c r="UV54" s="124"/>
      <c r="UW54" s="124"/>
      <c r="UX54" s="124"/>
      <c r="UY54" s="124"/>
      <c r="UZ54" s="124"/>
      <c r="VA54" s="124"/>
      <c r="VB54" s="124"/>
      <c r="VC54" s="124"/>
      <c r="VD54" s="124"/>
      <c r="VE54" s="124"/>
      <c r="VF54" s="124"/>
      <c r="VG54" s="124"/>
      <c r="VH54" s="124"/>
      <c r="VI54" s="124"/>
      <c r="VJ54" s="124"/>
      <c r="VK54" s="124"/>
      <c r="VL54" s="124"/>
      <c r="VM54" s="124"/>
      <c r="VN54" s="124"/>
      <c r="VO54" s="124"/>
      <c r="VP54" s="124"/>
      <c r="VQ54" s="124"/>
      <c r="VR54" s="124"/>
      <c r="VS54" s="124"/>
      <c r="VT54" s="124"/>
      <c r="VU54" s="124"/>
      <c r="VV54" s="124"/>
      <c r="VW54" s="124"/>
      <c r="VX54" s="124"/>
      <c r="VY54" s="124"/>
      <c r="VZ54" s="124"/>
      <c r="WA54" s="124"/>
      <c r="WB54" s="124"/>
      <c r="WC54" s="124"/>
      <c r="WD54" s="124"/>
      <c r="WE54" s="124"/>
      <c r="WF54" s="124"/>
      <c r="WG54" s="124"/>
      <c r="WH54" s="124"/>
      <c r="WI54" s="124"/>
      <c r="WJ54" s="124"/>
      <c r="WK54" s="124"/>
      <c r="WL54" s="124"/>
      <c r="WM54" s="124"/>
      <c r="WN54" s="124"/>
      <c r="WO54" s="124"/>
      <c r="WP54" s="124"/>
      <c r="WQ54" s="124"/>
      <c r="WR54" s="124"/>
      <c r="WS54" s="124"/>
      <c r="WT54" s="124"/>
      <c r="WU54" s="124"/>
      <c r="WV54" s="124"/>
      <c r="WW54" s="124"/>
      <c r="WX54" s="124"/>
      <c r="WY54" s="124"/>
      <c r="WZ54" s="124"/>
      <c r="XA54" s="124"/>
      <c r="XB54" s="124"/>
      <c r="XC54" s="124"/>
      <c r="XD54" s="124"/>
      <c r="XE54" s="124"/>
      <c r="XF54" s="124"/>
      <c r="XG54" s="124"/>
      <c r="XH54" s="124"/>
      <c r="XI54" s="124"/>
      <c r="XJ54" s="124"/>
      <c r="XK54" s="124"/>
      <c r="XL54" s="124"/>
      <c r="XM54" s="124"/>
      <c r="XN54" s="124"/>
      <c r="XO54" s="124"/>
      <c r="XP54" s="124"/>
      <c r="XQ54" s="124"/>
      <c r="XR54" s="124"/>
      <c r="XS54" s="124"/>
      <c r="XT54" s="124"/>
      <c r="XU54" s="124"/>
      <c r="XV54" s="124"/>
      <c r="XW54" s="124"/>
      <c r="XX54" s="124"/>
      <c r="XY54" s="124"/>
      <c r="XZ54" s="124"/>
      <c r="YA54" s="124"/>
      <c r="YB54" s="124"/>
      <c r="YC54" s="124"/>
      <c r="YD54" s="124"/>
      <c r="YE54" s="124"/>
      <c r="YF54" s="124"/>
      <c r="YG54" s="124"/>
      <c r="YH54" s="124"/>
      <c r="YI54" s="124"/>
      <c r="YJ54" s="124"/>
      <c r="YK54" s="124"/>
      <c r="YL54" s="124"/>
      <c r="YM54" s="124"/>
      <c r="YN54" s="124"/>
      <c r="YO54" s="124"/>
      <c r="YP54" s="124"/>
      <c r="YQ54" s="124"/>
      <c r="YR54" s="124"/>
      <c r="YS54" s="124"/>
      <c r="YT54" s="124"/>
      <c r="YU54" s="124"/>
      <c r="YV54" s="124"/>
      <c r="YW54" s="124"/>
      <c r="YX54" s="124"/>
      <c r="YY54" s="124"/>
      <c r="YZ54" s="124"/>
      <c r="ZA54" s="124"/>
      <c r="ZB54" s="124"/>
      <c r="ZC54" s="124"/>
      <c r="ZD54" s="124"/>
      <c r="ZE54" s="124"/>
      <c r="ZF54" s="124"/>
      <c r="ZG54" s="124"/>
      <c r="ZH54" s="124"/>
      <c r="ZI54" s="124"/>
      <c r="ZJ54" s="124"/>
      <c r="ZK54" s="124"/>
      <c r="ZL54" s="124"/>
      <c r="ZM54" s="124"/>
      <c r="ZN54" s="124"/>
      <c r="ZO54" s="124"/>
      <c r="ZP54" s="124"/>
      <c r="ZQ54" s="124"/>
      <c r="ZR54" s="124"/>
      <c r="ZS54" s="124"/>
      <c r="ZT54" s="124"/>
      <c r="ZU54" s="124"/>
      <c r="ZV54" s="124"/>
      <c r="ZW54" s="124"/>
      <c r="ZX54" s="124"/>
      <c r="ZY54" s="124"/>
      <c r="ZZ54" s="124"/>
      <c r="AAA54" s="124"/>
      <c r="AAB54" s="124"/>
      <c r="AAC54" s="124"/>
      <c r="AAD54" s="124"/>
      <c r="AAE54" s="124"/>
      <c r="AAF54" s="124"/>
      <c r="AAG54" s="124"/>
      <c r="AAH54" s="124"/>
      <c r="AAI54" s="124"/>
      <c r="AAJ54" s="124"/>
      <c r="AAK54" s="124"/>
      <c r="AAL54" s="124"/>
      <c r="AAM54" s="124"/>
      <c r="AAN54" s="124"/>
      <c r="AAO54" s="124"/>
      <c r="AAP54" s="124"/>
      <c r="AAQ54" s="124"/>
      <c r="AAR54" s="124"/>
      <c r="AAS54" s="124"/>
      <c r="AAT54" s="124"/>
      <c r="AAU54" s="124"/>
      <c r="AAV54" s="124"/>
      <c r="AAW54" s="124"/>
      <c r="AAX54" s="124"/>
      <c r="AAY54" s="124"/>
      <c r="AAZ54" s="124"/>
      <c r="ABA54" s="124"/>
      <c r="ABB54" s="124"/>
      <c r="ABC54" s="124"/>
      <c r="ABD54" s="124"/>
      <c r="ABE54" s="124"/>
      <c r="ABF54" s="124"/>
      <c r="ABG54" s="124"/>
      <c r="ABH54" s="124"/>
      <c r="ABI54" s="124"/>
      <c r="ABJ54" s="124"/>
      <c r="ABK54" s="124"/>
      <c r="ABL54" s="124"/>
      <c r="ABM54" s="124"/>
      <c r="ABN54" s="124"/>
      <c r="ABO54" s="124"/>
      <c r="ABP54" s="124"/>
      <c r="ABQ54" s="124"/>
      <c r="ABR54" s="124"/>
      <c r="ABS54" s="124"/>
      <c r="ABT54" s="124"/>
      <c r="ABU54" s="124"/>
      <c r="ABV54" s="124"/>
      <c r="ABW54" s="124"/>
      <c r="ABX54" s="124"/>
      <c r="ABY54" s="124"/>
      <c r="ABZ54" s="124"/>
      <c r="ACA54" s="124"/>
      <c r="ACB54" s="124"/>
      <c r="ACC54" s="124"/>
      <c r="ACD54" s="124"/>
      <c r="ACE54" s="124"/>
      <c r="ACF54" s="124"/>
      <c r="ACG54" s="124"/>
      <c r="ACH54" s="124"/>
      <c r="ACI54" s="124"/>
      <c r="ACJ54" s="124"/>
      <c r="ACK54" s="124"/>
      <c r="ACL54" s="124"/>
      <c r="ACM54" s="124"/>
      <c r="ACN54" s="124"/>
      <c r="ACO54" s="124"/>
      <c r="ACP54" s="124"/>
      <c r="ACQ54" s="124"/>
      <c r="ACR54" s="124"/>
      <c r="ACS54" s="124"/>
      <c r="ACT54" s="124"/>
      <c r="ACU54" s="124"/>
      <c r="ACV54" s="124"/>
      <c r="ACW54" s="124"/>
      <c r="ACX54" s="124"/>
      <c r="ACY54" s="124"/>
      <c r="ACZ54" s="124"/>
      <c r="ADA54" s="124"/>
      <c r="ADB54" s="124"/>
      <c r="ADC54" s="124"/>
      <c r="ADD54" s="124"/>
      <c r="ADE54" s="124"/>
      <c r="ADF54" s="124"/>
      <c r="ADG54" s="124"/>
      <c r="ADH54" s="124"/>
      <c r="ADI54" s="124"/>
      <c r="ADJ54" s="124"/>
      <c r="ADK54" s="124"/>
      <c r="ADL54" s="124"/>
      <c r="ADM54" s="124"/>
      <c r="ADN54" s="124"/>
      <c r="ADO54" s="124"/>
      <c r="ADP54" s="124"/>
      <c r="ADQ54" s="124"/>
      <c r="ADR54" s="124"/>
      <c r="ADS54" s="124"/>
      <c r="ADT54" s="124"/>
      <c r="ADU54" s="124"/>
      <c r="ADV54" s="124"/>
      <c r="ADW54" s="124"/>
      <c r="ADX54" s="124"/>
      <c r="ADY54" s="124"/>
      <c r="ADZ54" s="124"/>
      <c r="AEA54" s="124"/>
      <c r="AEB54" s="124"/>
      <c r="AEC54" s="124"/>
      <c r="AED54" s="124"/>
      <c r="AEE54" s="124"/>
      <c r="AEF54" s="124"/>
      <c r="AEG54" s="124"/>
      <c r="AEH54" s="124"/>
      <c r="AEI54" s="124"/>
      <c r="AEJ54" s="124"/>
      <c r="AEK54" s="124"/>
      <c r="AEL54" s="124"/>
      <c r="AEM54" s="124"/>
      <c r="AEN54" s="124"/>
      <c r="AEO54" s="124"/>
      <c r="AEP54" s="124"/>
      <c r="AEQ54" s="124"/>
      <c r="AER54" s="124"/>
      <c r="AES54" s="124"/>
      <c r="AET54" s="124"/>
      <c r="AEU54" s="124"/>
      <c r="AEV54" s="124"/>
      <c r="AEW54" s="124"/>
      <c r="AEX54" s="124"/>
      <c r="AEY54" s="124"/>
      <c r="AEZ54" s="124"/>
      <c r="AFA54" s="124"/>
      <c r="AFB54" s="124"/>
      <c r="AFC54" s="124"/>
      <c r="AFD54" s="124"/>
      <c r="AFE54" s="124"/>
      <c r="AFF54" s="124"/>
      <c r="AFG54" s="124"/>
      <c r="AFH54" s="124"/>
      <c r="AFI54" s="124"/>
      <c r="AFJ54" s="124"/>
      <c r="AFK54" s="124"/>
      <c r="AFL54" s="124"/>
      <c r="AFM54" s="124"/>
      <c r="AFN54" s="124"/>
      <c r="AFO54" s="124"/>
      <c r="AFP54" s="124"/>
      <c r="AFQ54" s="124"/>
      <c r="AFR54" s="124"/>
      <c r="AFS54" s="124"/>
      <c r="AFT54" s="124"/>
      <c r="AFU54" s="124"/>
      <c r="AFV54" s="124"/>
      <c r="AFW54" s="124"/>
      <c r="AFX54" s="124"/>
      <c r="AFY54" s="124"/>
      <c r="AFZ54" s="124"/>
      <c r="AGA54" s="124"/>
      <c r="AGB54" s="124"/>
      <c r="AGC54" s="124"/>
      <c r="AGD54" s="124"/>
      <c r="AGE54" s="124"/>
      <c r="AGF54" s="124"/>
      <c r="AGG54" s="124"/>
      <c r="AGH54" s="124"/>
      <c r="AGI54" s="124"/>
      <c r="AGJ54" s="124"/>
      <c r="AGK54" s="124"/>
      <c r="AGL54" s="124"/>
      <c r="AGM54" s="124"/>
      <c r="AGN54" s="124"/>
      <c r="AGO54" s="124"/>
      <c r="AGP54" s="124"/>
      <c r="AGQ54" s="124"/>
      <c r="AGR54" s="124"/>
      <c r="AGS54" s="124"/>
      <c r="AGT54" s="124"/>
      <c r="AGU54" s="124"/>
      <c r="AGV54" s="124"/>
      <c r="AGW54" s="124"/>
      <c r="AGX54" s="124"/>
      <c r="AGY54" s="124"/>
      <c r="AGZ54" s="124"/>
      <c r="AHA54" s="124"/>
      <c r="AHB54" s="124"/>
      <c r="AHC54" s="124"/>
      <c r="AHD54" s="124"/>
      <c r="AHE54" s="124"/>
      <c r="AHF54" s="124"/>
      <c r="AHG54" s="124"/>
      <c r="AHH54" s="124"/>
      <c r="AHI54" s="124"/>
      <c r="AHJ54" s="124"/>
      <c r="AHK54" s="124"/>
      <c r="AHL54" s="124"/>
      <c r="AHM54" s="124"/>
      <c r="AHN54" s="124"/>
      <c r="AHO54" s="124"/>
      <c r="AHP54" s="124"/>
      <c r="AHQ54" s="124"/>
      <c r="AHR54" s="124"/>
      <c r="AHS54" s="124"/>
      <c r="AHT54" s="124"/>
      <c r="AHU54" s="124"/>
      <c r="AHV54" s="124"/>
      <c r="AHW54" s="124"/>
      <c r="AHX54" s="124"/>
      <c r="AHY54" s="124"/>
      <c r="AHZ54" s="124"/>
      <c r="AIA54" s="124"/>
      <c r="AIB54" s="124"/>
      <c r="AIC54" s="124"/>
      <c r="AID54" s="124"/>
      <c r="AIE54" s="124"/>
      <c r="AIF54" s="124"/>
      <c r="AIG54" s="124"/>
      <c r="AIH54" s="124"/>
      <c r="AII54" s="124"/>
      <c r="AIJ54" s="124"/>
      <c r="AIK54" s="124"/>
      <c r="AIL54" s="124"/>
      <c r="AIM54" s="124"/>
      <c r="AIN54" s="124"/>
      <c r="AIO54" s="124"/>
      <c r="AIP54" s="124"/>
      <c r="AIQ54" s="124"/>
      <c r="AIR54" s="124"/>
      <c r="AIS54" s="124"/>
    </row>
    <row r="55" spans="1:929" ht="19.5" hidden="1" x14ac:dyDescent="0.4">
      <c r="A55" s="37"/>
      <c r="B55" s="95"/>
      <c r="C55" s="95"/>
      <c r="D55" s="95"/>
      <c r="E55" s="153"/>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124"/>
      <c r="DQ55" s="124"/>
      <c r="DR55" s="124"/>
      <c r="DS55" s="124"/>
      <c r="DT55" s="124"/>
      <c r="DU55" s="124"/>
      <c r="DV55" s="124"/>
      <c r="DW55" s="124"/>
      <c r="DX55" s="124"/>
      <c r="DY55" s="124"/>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124"/>
      <c r="IH55" s="124"/>
      <c r="II55" s="124"/>
      <c r="IJ55" s="124"/>
      <c r="IK55" s="124"/>
      <c r="IL55" s="124"/>
      <c r="IM55" s="124"/>
      <c r="IN55" s="124"/>
      <c r="IO55" s="124"/>
      <c r="IP55" s="124"/>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124"/>
      <c r="MX55" s="124"/>
      <c r="MY55" s="124"/>
      <c r="MZ55" s="124"/>
      <c r="NA55" s="124"/>
      <c r="NB55" s="124"/>
      <c r="NC55" s="124"/>
      <c r="ND55" s="124"/>
      <c r="NE55" s="124"/>
      <c r="NF55" s="124"/>
      <c r="NG55" s="124"/>
      <c r="NH55" s="124"/>
      <c r="NI55" s="124"/>
      <c r="NJ55" s="124"/>
      <c r="NK55" s="124"/>
      <c r="NL55" s="124"/>
      <c r="NM55" s="124"/>
      <c r="NN55" s="124"/>
      <c r="NO55" s="124"/>
      <c r="NP55" s="124"/>
      <c r="NQ55" s="124"/>
      <c r="NR55" s="124"/>
      <c r="NS55" s="124"/>
      <c r="NT55" s="124"/>
      <c r="NU55" s="124"/>
      <c r="NV55" s="124"/>
      <c r="NW55" s="124"/>
      <c r="NX55" s="124"/>
      <c r="NY55" s="124"/>
      <c r="NZ55" s="124"/>
      <c r="OA55" s="124"/>
      <c r="OB55" s="124"/>
      <c r="OC55" s="124"/>
      <c r="OD55" s="124"/>
      <c r="OE55" s="124"/>
      <c r="OF55" s="124"/>
      <c r="OG55" s="124"/>
      <c r="OH55" s="124"/>
      <c r="OI55" s="124"/>
      <c r="OJ55" s="124"/>
      <c r="OK55" s="124"/>
      <c r="OL55" s="124"/>
      <c r="OM55" s="124"/>
      <c r="ON55" s="124"/>
      <c r="OO55" s="124"/>
      <c r="OP55" s="124"/>
      <c r="OQ55" s="124"/>
      <c r="OR55" s="124"/>
      <c r="OS55" s="124"/>
      <c r="OT55" s="124"/>
      <c r="OU55" s="124"/>
      <c r="OV55" s="124"/>
      <c r="OW55" s="124"/>
      <c r="OX55" s="124"/>
      <c r="OY55" s="124"/>
      <c r="OZ55" s="124"/>
      <c r="PA55" s="124"/>
      <c r="PB55" s="124"/>
      <c r="PC55" s="124"/>
      <c r="PD55" s="124"/>
      <c r="PE55" s="124"/>
      <c r="PF55" s="124"/>
      <c r="PG55" s="124"/>
      <c r="PH55" s="124"/>
      <c r="PI55" s="124"/>
      <c r="PJ55" s="124"/>
      <c r="PK55" s="124"/>
      <c r="PL55" s="124"/>
      <c r="PM55" s="124"/>
      <c r="PN55" s="124"/>
      <c r="PO55" s="124"/>
      <c r="PP55" s="124"/>
      <c r="PQ55" s="124"/>
      <c r="PR55" s="124"/>
      <c r="PS55" s="124"/>
      <c r="PT55" s="124"/>
      <c r="PU55" s="124"/>
      <c r="PV55" s="124"/>
      <c r="PW55" s="124"/>
      <c r="PX55" s="124"/>
      <c r="PY55" s="124"/>
      <c r="PZ55" s="124"/>
      <c r="QA55" s="124"/>
      <c r="QB55" s="124"/>
      <c r="QC55" s="124"/>
      <c r="QD55" s="124"/>
      <c r="QE55" s="124"/>
      <c r="QF55" s="124"/>
      <c r="QG55" s="124"/>
      <c r="QH55" s="124"/>
      <c r="QI55" s="124"/>
      <c r="QJ55" s="124"/>
      <c r="QK55" s="124"/>
      <c r="QL55" s="124"/>
      <c r="QM55" s="124"/>
      <c r="QN55" s="124"/>
      <c r="QO55" s="124"/>
      <c r="QP55" s="124"/>
      <c r="QQ55" s="124"/>
      <c r="QR55" s="124"/>
      <c r="QS55" s="124"/>
      <c r="QT55" s="124"/>
      <c r="QU55" s="124"/>
      <c r="QV55" s="124"/>
      <c r="QW55" s="124"/>
      <c r="QX55" s="124"/>
      <c r="QY55" s="124"/>
      <c r="QZ55" s="124"/>
      <c r="RA55" s="124"/>
      <c r="RB55" s="124"/>
      <c r="RC55" s="124"/>
      <c r="RD55" s="124"/>
      <c r="RE55" s="124"/>
      <c r="RF55" s="124"/>
      <c r="RG55" s="124"/>
      <c r="RH55" s="124"/>
      <c r="RI55" s="124"/>
      <c r="RJ55" s="124"/>
      <c r="RK55" s="124"/>
      <c r="RL55" s="124"/>
      <c r="RM55" s="124"/>
      <c r="RN55" s="124"/>
      <c r="RO55" s="124"/>
      <c r="RP55" s="124"/>
      <c r="RQ55" s="124"/>
      <c r="RR55" s="124"/>
      <c r="RS55" s="124"/>
      <c r="RT55" s="124"/>
      <c r="RU55" s="124"/>
      <c r="RV55" s="124"/>
      <c r="RW55" s="124"/>
      <c r="RX55" s="124"/>
      <c r="RY55" s="124"/>
      <c r="RZ55" s="124"/>
      <c r="SA55" s="124"/>
      <c r="SB55" s="124"/>
      <c r="SC55" s="124"/>
      <c r="SD55" s="124"/>
      <c r="SE55" s="124"/>
      <c r="SF55" s="124"/>
      <c r="SG55" s="124"/>
      <c r="SH55" s="124"/>
      <c r="SI55" s="124"/>
      <c r="SJ55" s="124"/>
      <c r="SK55" s="124"/>
      <c r="SL55" s="124"/>
      <c r="SM55" s="124"/>
      <c r="SN55" s="124"/>
      <c r="SO55" s="124"/>
      <c r="SP55" s="124"/>
      <c r="SQ55" s="124"/>
      <c r="SR55" s="124"/>
      <c r="SS55" s="124"/>
      <c r="ST55" s="124"/>
      <c r="SU55" s="124"/>
      <c r="SV55" s="124"/>
      <c r="SW55" s="124"/>
      <c r="SX55" s="124"/>
      <c r="SY55" s="124"/>
      <c r="SZ55" s="124"/>
      <c r="TA55" s="124"/>
      <c r="TB55" s="124"/>
      <c r="TC55" s="124"/>
      <c r="TD55" s="124"/>
      <c r="TE55" s="124"/>
      <c r="TF55" s="124"/>
      <c r="TG55" s="124"/>
      <c r="TH55" s="124"/>
      <c r="TI55" s="124"/>
      <c r="TJ55" s="124"/>
      <c r="TK55" s="124"/>
      <c r="TL55" s="124"/>
      <c r="TM55" s="124"/>
      <c r="TN55" s="124"/>
      <c r="TO55" s="124"/>
      <c r="TP55" s="124"/>
      <c r="TQ55" s="124"/>
      <c r="TR55" s="124"/>
      <c r="TS55" s="124"/>
      <c r="TT55" s="124"/>
      <c r="TU55" s="124"/>
      <c r="TV55" s="124"/>
      <c r="TW55" s="124"/>
      <c r="TX55" s="124"/>
      <c r="TY55" s="124"/>
      <c r="TZ55" s="124"/>
      <c r="UA55" s="124"/>
      <c r="UB55" s="124"/>
      <c r="UC55" s="124"/>
      <c r="UD55" s="124"/>
      <c r="UE55" s="124"/>
      <c r="UF55" s="124"/>
      <c r="UG55" s="124"/>
      <c r="UH55" s="124"/>
      <c r="UI55" s="124"/>
      <c r="UJ55" s="124"/>
      <c r="UK55" s="124"/>
      <c r="UL55" s="124"/>
      <c r="UM55" s="124"/>
      <c r="UN55" s="124"/>
      <c r="UO55" s="124"/>
      <c r="UP55" s="124"/>
      <c r="UQ55" s="124"/>
      <c r="UR55" s="124"/>
      <c r="US55" s="124"/>
      <c r="UT55" s="124"/>
      <c r="UU55" s="124"/>
      <c r="UV55" s="124"/>
      <c r="UW55" s="124"/>
      <c r="UX55" s="124"/>
      <c r="UY55" s="124"/>
      <c r="UZ55" s="124"/>
      <c r="VA55" s="124"/>
      <c r="VB55" s="124"/>
      <c r="VC55" s="124"/>
      <c r="VD55" s="124"/>
      <c r="VE55" s="124"/>
      <c r="VF55" s="124"/>
      <c r="VG55" s="124"/>
      <c r="VH55" s="124"/>
      <c r="VI55" s="124"/>
      <c r="VJ55" s="124"/>
      <c r="VK55" s="124"/>
      <c r="VL55" s="124"/>
      <c r="VM55" s="124"/>
      <c r="VN55" s="124"/>
      <c r="VO55" s="124"/>
      <c r="VP55" s="124"/>
      <c r="VQ55" s="124"/>
      <c r="VR55" s="124"/>
      <c r="VS55" s="124"/>
      <c r="VT55" s="124"/>
      <c r="VU55" s="124"/>
      <c r="VV55" s="124"/>
      <c r="VW55" s="124"/>
      <c r="VX55" s="124"/>
      <c r="VY55" s="124"/>
      <c r="VZ55" s="124"/>
      <c r="WA55" s="124"/>
      <c r="WB55" s="124"/>
      <c r="WC55" s="124"/>
      <c r="WD55" s="124"/>
      <c r="WE55" s="124"/>
      <c r="WF55" s="124"/>
      <c r="WG55" s="124"/>
      <c r="WH55" s="124"/>
      <c r="WI55" s="124"/>
      <c r="WJ55" s="124"/>
      <c r="WK55" s="124"/>
      <c r="WL55" s="124"/>
      <c r="WM55" s="124"/>
      <c r="WN55" s="124"/>
      <c r="WO55" s="124"/>
      <c r="WP55" s="124"/>
      <c r="WQ55" s="124"/>
      <c r="WR55" s="124"/>
      <c r="WS55" s="124"/>
      <c r="WT55" s="124"/>
      <c r="WU55" s="124"/>
      <c r="WV55" s="124"/>
      <c r="WW55" s="124"/>
      <c r="WX55" s="124"/>
      <c r="WY55" s="124"/>
      <c r="WZ55" s="124"/>
      <c r="XA55" s="124"/>
      <c r="XB55" s="124"/>
      <c r="XC55" s="124"/>
      <c r="XD55" s="124"/>
      <c r="XE55" s="124"/>
      <c r="XF55" s="124"/>
      <c r="XG55" s="124"/>
      <c r="XH55" s="124"/>
      <c r="XI55" s="124"/>
      <c r="XJ55" s="124"/>
      <c r="XK55" s="124"/>
      <c r="XL55" s="124"/>
      <c r="XM55" s="124"/>
      <c r="XN55" s="124"/>
      <c r="XO55" s="124"/>
      <c r="XP55" s="124"/>
      <c r="XQ55" s="124"/>
      <c r="XR55" s="124"/>
      <c r="XS55" s="124"/>
      <c r="XT55" s="124"/>
      <c r="XU55" s="124"/>
      <c r="XV55" s="124"/>
      <c r="XW55" s="124"/>
      <c r="XX55" s="124"/>
      <c r="XY55" s="124"/>
      <c r="XZ55" s="124"/>
      <c r="YA55" s="124"/>
      <c r="YB55" s="124"/>
      <c r="YC55" s="124"/>
      <c r="YD55" s="124"/>
      <c r="YE55" s="124"/>
      <c r="YF55" s="124"/>
      <c r="YG55" s="124"/>
      <c r="YH55" s="124"/>
      <c r="YI55" s="124"/>
      <c r="YJ55" s="124"/>
      <c r="YK55" s="124"/>
      <c r="YL55" s="124"/>
      <c r="YM55" s="124"/>
      <c r="YN55" s="124"/>
      <c r="YO55" s="124"/>
      <c r="YP55" s="124"/>
      <c r="YQ55" s="124"/>
      <c r="YR55" s="124"/>
      <c r="YS55" s="124"/>
      <c r="YT55" s="124"/>
      <c r="YU55" s="124"/>
      <c r="YV55" s="124"/>
      <c r="YW55" s="124"/>
      <c r="YX55" s="124"/>
      <c r="YY55" s="124"/>
      <c r="YZ55" s="124"/>
      <c r="ZA55" s="124"/>
      <c r="ZB55" s="124"/>
      <c r="ZC55" s="124"/>
      <c r="ZD55" s="124"/>
      <c r="ZE55" s="124"/>
      <c r="ZF55" s="124"/>
      <c r="ZG55" s="124"/>
      <c r="ZH55" s="124"/>
      <c r="ZI55" s="124"/>
      <c r="ZJ55" s="124"/>
      <c r="ZK55" s="124"/>
      <c r="ZL55" s="124"/>
      <c r="ZM55" s="124"/>
      <c r="ZN55" s="124"/>
      <c r="ZO55" s="124"/>
      <c r="ZP55" s="124"/>
      <c r="ZQ55" s="124"/>
      <c r="ZR55" s="124"/>
      <c r="ZS55" s="124"/>
      <c r="ZT55" s="124"/>
      <c r="ZU55" s="124"/>
      <c r="ZV55" s="124"/>
      <c r="ZW55" s="124"/>
      <c r="ZX55" s="124"/>
      <c r="ZY55" s="124"/>
      <c r="ZZ55" s="124"/>
      <c r="AAA55" s="124"/>
      <c r="AAB55" s="124"/>
      <c r="AAC55" s="124"/>
      <c r="AAD55" s="124"/>
      <c r="AAE55" s="124"/>
      <c r="AAF55" s="124"/>
      <c r="AAG55" s="124"/>
      <c r="AAH55" s="124"/>
      <c r="AAI55" s="124"/>
      <c r="AAJ55" s="124"/>
      <c r="AAK55" s="124"/>
      <c r="AAL55" s="124"/>
      <c r="AAM55" s="124"/>
      <c r="AAN55" s="124"/>
      <c r="AAO55" s="124"/>
      <c r="AAP55" s="124"/>
      <c r="AAQ55" s="124"/>
      <c r="AAR55" s="124"/>
      <c r="AAS55" s="124"/>
      <c r="AAT55" s="124"/>
      <c r="AAU55" s="124"/>
      <c r="AAV55" s="124"/>
      <c r="AAW55" s="124"/>
      <c r="AAX55" s="124"/>
      <c r="AAY55" s="124"/>
      <c r="AAZ55" s="124"/>
      <c r="ABA55" s="124"/>
      <c r="ABB55" s="124"/>
      <c r="ABC55" s="124"/>
      <c r="ABD55" s="124"/>
      <c r="ABE55" s="124"/>
      <c r="ABF55" s="124"/>
      <c r="ABG55" s="124"/>
      <c r="ABH55" s="124"/>
      <c r="ABI55" s="124"/>
      <c r="ABJ55" s="124"/>
      <c r="ABK55" s="124"/>
      <c r="ABL55" s="124"/>
      <c r="ABM55" s="124"/>
      <c r="ABN55" s="124"/>
      <c r="ABO55" s="124"/>
      <c r="ABP55" s="124"/>
      <c r="ABQ55" s="124"/>
      <c r="ABR55" s="124"/>
      <c r="ABS55" s="124"/>
      <c r="ABT55" s="124"/>
      <c r="ABU55" s="124"/>
      <c r="ABV55" s="124"/>
      <c r="ABW55" s="124"/>
      <c r="ABX55" s="124"/>
      <c r="ABY55" s="124"/>
      <c r="ABZ55" s="124"/>
      <c r="ACA55" s="124"/>
      <c r="ACB55" s="124"/>
      <c r="ACC55" s="124"/>
      <c r="ACD55" s="124"/>
      <c r="ACE55" s="124"/>
      <c r="ACF55" s="124"/>
      <c r="ACG55" s="124"/>
      <c r="ACH55" s="124"/>
      <c r="ACI55" s="124"/>
      <c r="ACJ55" s="124"/>
      <c r="ACK55" s="124"/>
      <c r="ACL55" s="124"/>
      <c r="ACM55" s="124"/>
      <c r="ACN55" s="124"/>
      <c r="ACO55" s="124"/>
      <c r="ACP55" s="124"/>
      <c r="ACQ55" s="124"/>
      <c r="ACR55" s="124"/>
      <c r="ACS55" s="124"/>
      <c r="ACT55" s="124"/>
      <c r="ACU55" s="124"/>
      <c r="ACV55" s="124"/>
      <c r="ACW55" s="124"/>
      <c r="ACX55" s="124"/>
      <c r="ACY55" s="124"/>
      <c r="ACZ55" s="124"/>
      <c r="ADA55" s="124"/>
      <c r="ADB55" s="124"/>
      <c r="ADC55" s="124"/>
      <c r="ADD55" s="124"/>
      <c r="ADE55" s="124"/>
      <c r="ADF55" s="124"/>
      <c r="ADG55" s="124"/>
      <c r="ADH55" s="124"/>
      <c r="ADI55" s="124"/>
      <c r="ADJ55" s="124"/>
      <c r="ADK55" s="124"/>
      <c r="ADL55" s="124"/>
      <c r="ADM55" s="124"/>
      <c r="ADN55" s="124"/>
      <c r="ADO55" s="124"/>
      <c r="ADP55" s="124"/>
      <c r="ADQ55" s="124"/>
      <c r="ADR55" s="124"/>
      <c r="ADS55" s="124"/>
      <c r="ADT55" s="124"/>
      <c r="ADU55" s="124"/>
      <c r="ADV55" s="124"/>
      <c r="ADW55" s="124"/>
      <c r="ADX55" s="124"/>
      <c r="ADY55" s="124"/>
      <c r="ADZ55" s="124"/>
      <c r="AEA55" s="124"/>
      <c r="AEB55" s="124"/>
      <c r="AEC55" s="124"/>
      <c r="AED55" s="124"/>
      <c r="AEE55" s="124"/>
      <c r="AEF55" s="124"/>
      <c r="AEG55" s="124"/>
      <c r="AEH55" s="124"/>
      <c r="AEI55" s="124"/>
      <c r="AEJ55" s="124"/>
      <c r="AEK55" s="124"/>
      <c r="AEL55" s="124"/>
      <c r="AEM55" s="124"/>
      <c r="AEN55" s="124"/>
      <c r="AEO55" s="124"/>
      <c r="AEP55" s="124"/>
      <c r="AEQ55" s="124"/>
      <c r="AER55" s="124"/>
      <c r="AES55" s="124"/>
      <c r="AET55" s="124"/>
      <c r="AEU55" s="124"/>
      <c r="AEV55" s="124"/>
      <c r="AEW55" s="124"/>
      <c r="AEX55" s="124"/>
      <c r="AEY55" s="124"/>
      <c r="AEZ55" s="124"/>
      <c r="AFA55" s="124"/>
      <c r="AFB55" s="124"/>
      <c r="AFC55" s="124"/>
      <c r="AFD55" s="124"/>
      <c r="AFE55" s="124"/>
      <c r="AFF55" s="124"/>
      <c r="AFG55" s="124"/>
      <c r="AFH55" s="124"/>
      <c r="AFI55" s="124"/>
      <c r="AFJ55" s="124"/>
      <c r="AFK55" s="124"/>
      <c r="AFL55" s="124"/>
      <c r="AFM55" s="124"/>
      <c r="AFN55" s="124"/>
      <c r="AFO55" s="124"/>
      <c r="AFP55" s="124"/>
      <c r="AFQ55" s="124"/>
      <c r="AFR55" s="124"/>
      <c r="AFS55" s="124"/>
      <c r="AFT55" s="124"/>
      <c r="AFU55" s="124"/>
      <c r="AFV55" s="124"/>
      <c r="AFW55" s="124"/>
      <c r="AFX55" s="124"/>
      <c r="AFY55" s="124"/>
      <c r="AFZ55" s="124"/>
      <c r="AGA55" s="124"/>
      <c r="AGB55" s="124"/>
      <c r="AGC55" s="124"/>
      <c r="AGD55" s="124"/>
      <c r="AGE55" s="124"/>
      <c r="AGF55" s="124"/>
      <c r="AGG55" s="124"/>
      <c r="AGH55" s="124"/>
      <c r="AGI55" s="124"/>
      <c r="AGJ55" s="124"/>
      <c r="AGK55" s="124"/>
      <c r="AGL55" s="124"/>
      <c r="AGM55" s="124"/>
      <c r="AGN55" s="124"/>
      <c r="AGO55" s="124"/>
      <c r="AGP55" s="124"/>
      <c r="AGQ55" s="124"/>
      <c r="AGR55" s="124"/>
      <c r="AGS55" s="124"/>
      <c r="AGT55" s="124"/>
      <c r="AGU55" s="124"/>
      <c r="AGV55" s="124"/>
      <c r="AGW55" s="124"/>
      <c r="AGX55" s="124"/>
      <c r="AGY55" s="124"/>
      <c r="AGZ55" s="124"/>
      <c r="AHA55" s="124"/>
      <c r="AHB55" s="124"/>
      <c r="AHC55" s="124"/>
      <c r="AHD55" s="124"/>
      <c r="AHE55" s="124"/>
      <c r="AHF55" s="124"/>
      <c r="AHG55" s="124"/>
      <c r="AHH55" s="124"/>
      <c r="AHI55" s="124"/>
      <c r="AHJ55" s="124"/>
      <c r="AHK55" s="124"/>
      <c r="AHL55" s="124"/>
      <c r="AHM55" s="124"/>
      <c r="AHN55" s="124"/>
      <c r="AHO55" s="124"/>
      <c r="AHP55" s="124"/>
      <c r="AHQ55" s="124"/>
      <c r="AHR55" s="124"/>
      <c r="AHS55" s="124"/>
      <c r="AHT55" s="124"/>
      <c r="AHU55" s="124"/>
      <c r="AHV55" s="124"/>
      <c r="AHW55" s="124"/>
      <c r="AHX55" s="124"/>
      <c r="AHY55" s="124"/>
      <c r="AHZ55" s="124"/>
      <c r="AIA55" s="124"/>
      <c r="AIB55" s="124"/>
      <c r="AIC55" s="124"/>
      <c r="AID55" s="124"/>
      <c r="AIE55" s="124"/>
      <c r="AIF55" s="124"/>
      <c r="AIG55" s="124"/>
      <c r="AIH55" s="124"/>
      <c r="AII55" s="124"/>
      <c r="AIJ55" s="124"/>
      <c r="AIK55" s="124"/>
      <c r="AIL55" s="124"/>
      <c r="AIM55" s="124"/>
      <c r="AIN55" s="124"/>
      <c r="AIO55" s="124"/>
      <c r="AIP55" s="124"/>
      <c r="AIQ55" s="124"/>
      <c r="AIR55" s="124"/>
      <c r="AIS55" s="124"/>
    </row>
    <row r="56" spans="1:929" ht="19.5" hidden="1" x14ac:dyDescent="0.4">
      <c r="A56" s="37"/>
      <c r="B56" s="95"/>
      <c r="C56" s="95"/>
      <c r="D56" s="95"/>
      <c r="E56" s="153"/>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124"/>
      <c r="DQ56" s="124"/>
      <c r="DR56" s="124"/>
      <c r="DS56" s="124"/>
      <c r="DT56" s="124"/>
      <c r="DU56" s="124"/>
      <c r="DV56" s="124"/>
      <c r="DW56" s="124"/>
      <c r="DX56" s="124"/>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124"/>
      <c r="IH56" s="124"/>
      <c r="II56" s="124"/>
      <c r="IJ56" s="124"/>
      <c r="IK56" s="124"/>
      <c r="IL56" s="124"/>
      <c r="IM56" s="124"/>
      <c r="IN56" s="124"/>
      <c r="IO56" s="124"/>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124"/>
      <c r="MX56" s="124"/>
      <c r="MY56" s="124"/>
      <c r="MZ56" s="124"/>
      <c r="NA56" s="124"/>
      <c r="NB56" s="124"/>
      <c r="NC56" s="124"/>
      <c r="ND56" s="124"/>
      <c r="NE56" s="124"/>
      <c r="NF56" s="124"/>
      <c r="NG56" s="124"/>
      <c r="NH56" s="124"/>
      <c r="NI56" s="124"/>
      <c r="NJ56" s="124"/>
      <c r="NK56" s="124"/>
      <c r="NL56" s="124"/>
      <c r="NM56" s="124"/>
      <c r="NN56" s="124"/>
      <c r="NO56" s="124"/>
      <c r="NP56" s="124"/>
      <c r="NQ56" s="124"/>
      <c r="NR56" s="124"/>
      <c r="NS56" s="124"/>
      <c r="NT56" s="124"/>
      <c r="NU56" s="124"/>
      <c r="NV56" s="124"/>
      <c r="NW56" s="124"/>
      <c r="NX56" s="124"/>
      <c r="NY56" s="124"/>
      <c r="NZ56" s="124"/>
      <c r="OA56" s="124"/>
      <c r="OB56" s="124"/>
      <c r="OC56" s="124"/>
      <c r="OD56" s="124"/>
      <c r="OE56" s="124"/>
      <c r="OF56" s="124"/>
      <c r="OG56" s="124"/>
      <c r="OH56" s="124"/>
      <c r="OI56" s="124"/>
      <c r="OJ56" s="124"/>
      <c r="OK56" s="124"/>
      <c r="OL56" s="124"/>
      <c r="OM56" s="124"/>
      <c r="ON56" s="124"/>
      <c r="OO56" s="124"/>
      <c r="OP56" s="124"/>
      <c r="OQ56" s="124"/>
      <c r="OR56" s="124"/>
      <c r="OS56" s="124"/>
      <c r="OT56" s="124"/>
      <c r="OU56" s="124"/>
      <c r="OV56" s="124"/>
      <c r="OW56" s="124"/>
      <c r="OX56" s="124"/>
      <c r="OY56" s="124"/>
      <c r="OZ56" s="124"/>
      <c r="PA56" s="124"/>
      <c r="PB56" s="124"/>
      <c r="PC56" s="124"/>
      <c r="PD56" s="124"/>
      <c r="PE56" s="124"/>
      <c r="PF56" s="124"/>
      <c r="PG56" s="124"/>
      <c r="PH56" s="124"/>
      <c r="PI56" s="124"/>
      <c r="PJ56" s="124"/>
      <c r="PK56" s="124"/>
      <c r="PL56" s="124"/>
      <c r="PM56" s="124"/>
      <c r="PN56" s="124"/>
      <c r="PO56" s="124"/>
      <c r="PP56" s="124"/>
      <c r="PQ56" s="124"/>
      <c r="PR56" s="124"/>
      <c r="PS56" s="124"/>
      <c r="PT56" s="124"/>
      <c r="PU56" s="124"/>
      <c r="PV56" s="124"/>
      <c r="PW56" s="124"/>
      <c r="PX56" s="124"/>
      <c r="PY56" s="124"/>
      <c r="PZ56" s="124"/>
      <c r="QA56" s="124"/>
      <c r="QB56" s="124"/>
      <c r="QC56" s="124"/>
      <c r="QD56" s="124"/>
      <c r="QE56" s="124"/>
      <c r="QF56" s="124"/>
      <c r="QG56" s="124"/>
      <c r="QH56" s="124"/>
      <c r="QI56" s="124"/>
      <c r="QJ56" s="124"/>
      <c r="QK56" s="124"/>
      <c r="QL56" s="124"/>
      <c r="QM56" s="124"/>
      <c r="QN56" s="124"/>
      <c r="QO56" s="124"/>
      <c r="QP56" s="124"/>
      <c r="QQ56" s="124"/>
      <c r="QR56" s="124"/>
      <c r="QS56" s="124"/>
      <c r="QT56" s="124"/>
      <c r="QU56" s="124"/>
      <c r="QV56" s="124"/>
      <c r="QW56" s="124"/>
      <c r="QX56" s="124"/>
      <c r="QY56" s="124"/>
      <c r="QZ56" s="124"/>
      <c r="RA56" s="124"/>
      <c r="RB56" s="124"/>
      <c r="RC56" s="124"/>
      <c r="RD56" s="124"/>
      <c r="RE56" s="124"/>
      <c r="RF56" s="124"/>
      <c r="RG56" s="124"/>
      <c r="RH56" s="124"/>
      <c r="RI56" s="124"/>
      <c r="RJ56" s="124"/>
      <c r="RK56" s="124"/>
      <c r="RL56" s="124"/>
      <c r="RM56" s="124"/>
      <c r="RN56" s="124"/>
      <c r="RO56" s="124"/>
      <c r="RP56" s="124"/>
      <c r="RQ56" s="124"/>
      <c r="RR56" s="124"/>
      <c r="RS56" s="124"/>
      <c r="RT56" s="124"/>
      <c r="RU56" s="124"/>
      <c r="RV56" s="124"/>
      <c r="RW56" s="124"/>
      <c r="RX56" s="124"/>
      <c r="RY56" s="124"/>
      <c r="RZ56" s="124"/>
      <c r="SA56" s="124"/>
      <c r="SB56" s="124"/>
      <c r="SC56" s="124"/>
      <c r="SD56" s="124"/>
      <c r="SE56" s="124"/>
      <c r="SF56" s="124"/>
      <c r="SG56" s="124"/>
      <c r="SH56" s="124"/>
      <c r="SI56" s="124"/>
      <c r="SJ56" s="124"/>
      <c r="SK56" s="124"/>
      <c r="SL56" s="124"/>
      <c r="SM56" s="124"/>
      <c r="SN56" s="124"/>
      <c r="SO56" s="124"/>
      <c r="SP56" s="124"/>
      <c r="SQ56" s="124"/>
      <c r="SR56" s="124"/>
      <c r="SS56" s="124"/>
      <c r="ST56" s="124"/>
      <c r="SU56" s="124"/>
      <c r="SV56" s="124"/>
      <c r="SW56" s="124"/>
      <c r="SX56" s="124"/>
      <c r="SY56" s="124"/>
      <c r="SZ56" s="124"/>
      <c r="TA56" s="124"/>
      <c r="TB56" s="124"/>
      <c r="TC56" s="124"/>
      <c r="TD56" s="124"/>
      <c r="TE56" s="124"/>
      <c r="TF56" s="124"/>
      <c r="TG56" s="124"/>
      <c r="TH56" s="124"/>
      <c r="TI56" s="124"/>
      <c r="TJ56" s="124"/>
      <c r="TK56" s="124"/>
      <c r="TL56" s="124"/>
      <c r="TM56" s="124"/>
      <c r="TN56" s="124"/>
      <c r="TO56" s="124"/>
      <c r="TP56" s="124"/>
      <c r="TQ56" s="124"/>
      <c r="TR56" s="124"/>
      <c r="TS56" s="124"/>
      <c r="TT56" s="124"/>
      <c r="TU56" s="124"/>
      <c r="TV56" s="124"/>
      <c r="TW56" s="124"/>
      <c r="TX56" s="124"/>
      <c r="TY56" s="124"/>
      <c r="TZ56" s="124"/>
      <c r="UA56" s="124"/>
      <c r="UB56" s="124"/>
      <c r="UC56" s="124"/>
      <c r="UD56" s="124"/>
      <c r="UE56" s="124"/>
      <c r="UF56" s="124"/>
      <c r="UG56" s="124"/>
      <c r="UH56" s="124"/>
      <c r="UI56" s="124"/>
      <c r="UJ56" s="124"/>
      <c r="UK56" s="124"/>
      <c r="UL56" s="124"/>
      <c r="UM56" s="124"/>
      <c r="UN56" s="124"/>
      <c r="UO56" s="124"/>
      <c r="UP56" s="124"/>
      <c r="UQ56" s="124"/>
      <c r="UR56" s="124"/>
      <c r="US56" s="124"/>
      <c r="UT56" s="124"/>
      <c r="UU56" s="124"/>
      <c r="UV56" s="124"/>
      <c r="UW56" s="124"/>
      <c r="UX56" s="124"/>
      <c r="UY56" s="124"/>
      <c r="UZ56" s="124"/>
      <c r="VA56" s="124"/>
      <c r="VB56" s="124"/>
      <c r="VC56" s="124"/>
      <c r="VD56" s="124"/>
      <c r="VE56" s="124"/>
      <c r="VF56" s="124"/>
      <c r="VG56" s="124"/>
      <c r="VH56" s="124"/>
      <c r="VI56" s="124"/>
      <c r="VJ56" s="124"/>
      <c r="VK56" s="124"/>
      <c r="VL56" s="124"/>
      <c r="VM56" s="124"/>
      <c r="VN56" s="124"/>
      <c r="VO56" s="124"/>
      <c r="VP56" s="124"/>
      <c r="VQ56" s="124"/>
      <c r="VR56" s="124"/>
      <c r="VS56" s="124"/>
      <c r="VT56" s="124"/>
      <c r="VU56" s="124"/>
      <c r="VV56" s="124"/>
      <c r="VW56" s="124"/>
      <c r="VX56" s="124"/>
      <c r="VY56" s="124"/>
      <c r="VZ56" s="124"/>
      <c r="WA56" s="124"/>
      <c r="WB56" s="124"/>
      <c r="WC56" s="124"/>
      <c r="WD56" s="124"/>
      <c r="WE56" s="124"/>
      <c r="WF56" s="124"/>
      <c r="WG56" s="124"/>
      <c r="WH56" s="124"/>
      <c r="WI56" s="124"/>
      <c r="WJ56" s="124"/>
      <c r="WK56" s="124"/>
      <c r="WL56" s="124"/>
      <c r="WM56" s="124"/>
      <c r="WN56" s="124"/>
      <c r="WO56" s="124"/>
      <c r="WP56" s="124"/>
      <c r="WQ56" s="124"/>
      <c r="WR56" s="124"/>
      <c r="WS56" s="124"/>
      <c r="WT56" s="124"/>
      <c r="WU56" s="124"/>
      <c r="WV56" s="124"/>
      <c r="WW56" s="124"/>
      <c r="WX56" s="124"/>
      <c r="WY56" s="124"/>
      <c r="WZ56" s="124"/>
      <c r="XA56" s="124"/>
      <c r="XB56" s="124"/>
      <c r="XC56" s="124"/>
      <c r="XD56" s="124"/>
      <c r="XE56" s="124"/>
      <c r="XF56" s="124"/>
      <c r="XG56" s="124"/>
      <c r="XH56" s="124"/>
      <c r="XI56" s="124"/>
      <c r="XJ56" s="124"/>
      <c r="XK56" s="124"/>
      <c r="XL56" s="124"/>
      <c r="XM56" s="124"/>
      <c r="XN56" s="124"/>
      <c r="XO56" s="124"/>
      <c r="XP56" s="124"/>
      <c r="XQ56" s="124"/>
      <c r="XR56" s="124"/>
      <c r="XS56" s="124"/>
      <c r="XT56" s="124"/>
      <c r="XU56" s="124"/>
      <c r="XV56" s="124"/>
      <c r="XW56" s="124"/>
      <c r="XX56" s="124"/>
      <c r="XY56" s="124"/>
      <c r="XZ56" s="124"/>
      <c r="YA56" s="124"/>
      <c r="YB56" s="124"/>
      <c r="YC56" s="124"/>
      <c r="YD56" s="124"/>
      <c r="YE56" s="124"/>
      <c r="YF56" s="124"/>
      <c r="YG56" s="124"/>
      <c r="YH56" s="124"/>
      <c r="YI56" s="124"/>
      <c r="YJ56" s="124"/>
      <c r="YK56" s="124"/>
      <c r="YL56" s="124"/>
      <c r="YM56" s="124"/>
      <c r="YN56" s="124"/>
      <c r="YO56" s="124"/>
      <c r="YP56" s="124"/>
      <c r="YQ56" s="124"/>
      <c r="YR56" s="124"/>
      <c r="YS56" s="124"/>
      <c r="YT56" s="124"/>
      <c r="YU56" s="124"/>
      <c r="YV56" s="124"/>
      <c r="YW56" s="124"/>
      <c r="YX56" s="124"/>
      <c r="YY56" s="124"/>
      <c r="YZ56" s="124"/>
      <c r="ZA56" s="124"/>
      <c r="ZB56" s="124"/>
      <c r="ZC56" s="124"/>
      <c r="ZD56" s="124"/>
      <c r="ZE56" s="124"/>
      <c r="ZF56" s="124"/>
      <c r="ZG56" s="124"/>
      <c r="ZH56" s="124"/>
      <c r="ZI56" s="124"/>
      <c r="ZJ56" s="124"/>
      <c r="ZK56" s="124"/>
      <c r="ZL56" s="124"/>
      <c r="ZM56" s="124"/>
      <c r="ZN56" s="124"/>
      <c r="ZO56" s="124"/>
      <c r="ZP56" s="124"/>
      <c r="ZQ56" s="124"/>
      <c r="ZR56" s="124"/>
      <c r="ZS56" s="124"/>
      <c r="ZT56" s="124"/>
      <c r="ZU56" s="124"/>
      <c r="ZV56" s="124"/>
      <c r="ZW56" s="124"/>
      <c r="ZX56" s="124"/>
      <c r="ZY56" s="124"/>
      <c r="ZZ56" s="124"/>
      <c r="AAA56" s="124"/>
      <c r="AAB56" s="124"/>
      <c r="AAC56" s="124"/>
      <c r="AAD56" s="124"/>
      <c r="AAE56" s="124"/>
      <c r="AAF56" s="124"/>
      <c r="AAG56" s="124"/>
      <c r="AAH56" s="124"/>
      <c r="AAI56" s="124"/>
      <c r="AAJ56" s="124"/>
      <c r="AAK56" s="124"/>
      <c r="AAL56" s="124"/>
      <c r="AAM56" s="124"/>
      <c r="AAN56" s="124"/>
      <c r="AAO56" s="124"/>
      <c r="AAP56" s="124"/>
      <c r="AAQ56" s="124"/>
      <c r="AAR56" s="124"/>
      <c r="AAS56" s="124"/>
      <c r="AAT56" s="124"/>
      <c r="AAU56" s="124"/>
      <c r="AAV56" s="124"/>
      <c r="AAW56" s="124"/>
      <c r="AAX56" s="124"/>
      <c r="AAY56" s="124"/>
      <c r="AAZ56" s="124"/>
      <c r="ABA56" s="124"/>
      <c r="ABB56" s="124"/>
      <c r="ABC56" s="124"/>
      <c r="ABD56" s="124"/>
      <c r="ABE56" s="124"/>
      <c r="ABF56" s="124"/>
      <c r="ABG56" s="124"/>
      <c r="ABH56" s="124"/>
      <c r="ABI56" s="124"/>
      <c r="ABJ56" s="124"/>
      <c r="ABK56" s="124"/>
      <c r="ABL56" s="124"/>
      <c r="ABM56" s="124"/>
      <c r="ABN56" s="124"/>
      <c r="ABO56" s="124"/>
      <c r="ABP56" s="124"/>
      <c r="ABQ56" s="124"/>
      <c r="ABR56" s="124"/>
      <c r="ABS56" s="124"/>
      <c r="ABT56" s="124"/>
      <c r="ABU56" s="124"/>
      <c r="ABV56" s="124"/>
      <c r="ABW56" s="124"/>
      <c r="ABX56" s="124"/>
      <c r="ABY56" s="124"/>
      <c r="ABZ56" s="124"/>
      <c r="ACA56" s="124"/>
      <c r="ACB56" s="124"/>
      <c r="ACC56" s="124"/>
      <c r="ACD56" s="124"/>
      <c r="ACE56" s="124"/>
      <c r="ACF56" s="124"/>
      <c r="ACG56" s="124"/>
      <c r="ACH56" s="124"/>
      <c r="ACI56" s="124"/>
      <c r="ACJ56" s="124"/>
      <c r="ACK56" s="124"/>
      <c r="ACL56" s="124"/>
      <c r="ACM56" s="124"/>
      <c r="ACN56" s="124"/>
      <c r="ACO56" s="124"/>
      <c r="ACP56" s="124"/>
      <c r="ACQ56" s="124"/>
      <c r="ACR56" s="124"/>
      <c r="ACS56" s="124"/>
      <c r="ACT56" s="124"/>
      <c r="ACU56" s="124"/>
      <c r="ACV56" s="124"/>
      <c r="ACW56" s="124"/>
      <c r="ACX56" s="124"/>
      <c r="ACY56" s="124"/>
      <c r="ACZ56" s="124"/>
      <c r="ADA56" s="124"/>
      <c r="ADB56" s="124"/>
      <c r="ADC56" s="124"/>
      <c r="ADD56" s="124"/>
      <c r="ADE56" s="124"/>
      <c r="ADF56" s="124"/>
      <c r="ADG56" s="124"/>
      <c r="ADH56" s="124"/>
      <c r="ADI56" s="124"/>
      <c r="ADJ56" s="124"/>
      <c r="ADK56" s="124"/>
      <c r="ADL56" s="124"/>
      <c r="ADM56" s="124"/>
      <c r="ADN56" s="124"/>
      <c r="ADO56" s="124"/>
      <c r="ADP56" s="124"/>
      <c r="ADQ56" s="124"/>
      <c r="ADR56" s="124"/>
      <c r="ADS56" s="124"/>
      <c r="ADT56" s="124"/>
      <c r="ADU56" s="124"/>
      <c r="ADV56" s="124"/>
      <c r="ADW56" s="124"/>
      <c r="ADX56" s="124"/>
      <c r="ADY56" s="124"/>
      <c r="ADZ56" s="124"/>
      <c r="AEA56" s="124"/>
      <c r="AEB56" s="124"/>
      <c r="AEC56" s="124"/>
      <c r="AED56" s="124"/>
      <c r="AEE56" s="124"/>
      <c r="AEF56" s="124"/>
      <c r="AEG56" s="124"/>
      <c r="AEH56" s="124"/>
      <c r="AEI56" s="124"/>
      <c r="AEJ56" s="124"/>
      <c r="AEK56" s="124"/>
      <c r="AEL56" s="124"/>
      <c r="AEM56" s="124"/>
      <c r="AEN56" s="124"/>
      <c r="AEO56" s="124"/>
      <c r="AEP56" s="124"/>
      <c r="AEQ56" s="124"/>
      <c r="AER56" s="124"/>
      <c r="AES56" s="124"/>
      <c r="AET56" s="124"/>
      <c r="AEU56" s="124"/>
      <c r="AEV56" s="124"/>
      <c r="AEW56" s="124"/>
      <c r="AEX56" s="124"/>
      <c r="AEY56" s="124"/>
      <c r="AEZ56" s="124"/>
      <c r="AFA56" s="124"/>
      <c r="AFB56" s="124"/>
      <c r="AFC56" s="124"/>
      <c r="AFD56" s="124"/>
      <c r="AFE56" s="124"/>
      <c r="AFF56" s="124"/>
      <c r="AFG56" s="124"/>
      <c r="AFH56" s="124"/>
      <c r="AFI56" s="124"/>
      <c r="AFJ56" s="124"/>
      <c r="AFK56" s="124"/>
      <c r="AFL56" s="124"/>
      <c r="AFM56" s="124"/>
      <c r="AFN56" s="124"/>
      <c r="AFO56" s="124"/>
      <c r="AFP56" s="124"/>
      <c r="AFQ56" s="124"/>
      <c r="AFR56" s="124"/>
      <c r="AFS56" s="124"/>
      <c r="AFT56" s="124"/>
      <c r="AFU56" s="124"/>
      <c r="AFV56" s="124"/>
      <c r="AFW56" s="124"/>
      <c r="AFX56" s="124"/>
      <c r="AFY56" s="124"/>
      <c r="AFZ56" s="124"/>
      <c r="AGA56" s="124"/>
      <c r="AGB56" s="124"/>
      <c r="AGC56" s="124"/>
      <c r="AGD56" s="124"/>
      <c r="AGE56" s="124"/>
      <c r="AGF56" s="124"/>
      <c r="AGG56" s="124"/>
      <c r="AGH56" s="124"/>
      <c r="AGI56" s="124"/>
      <c r="AGJ56" s="124"/>
      <c r="AGK56" s="124"/>
      <c r="AGL56" s="124"/>
      <c r="AGM56" s="124"/>
      <c r="AGN56" s="124"/>
      <c r="AGO56" s="124"/>
      <c r="AGP56" s="124"/>
      <c r="AGQ56" s="124"/>
      <c r="AGR56" s="124"/>
      <c r="AGS56" s="124"/>
      <c r="AGT56" s="124"/>
      <c r="AGU56" s="124"/>
      <c r="AGV56" s="124"/>
      <c r="AGW56" s="124"/>
      <c r="AGX56" s="124"/>
      <c r="AGY56" s="124"/>
      <c r="AGZ56" s="124"/>
      <c r="AHA56" s="124"/>
      <c r="AHB56" s="124"/>
      <c r="AHC56" s="124"/>
      <c r="AHD56" s="124"/>
      <c r="AHE56" s="124"/>
      <c r="AHF56" s="124"/>
      <c r="AHG56" s="124"/>
      <c r="AHH56" s="124"/>
      <c r="AHI56" s="124"/>
      <c r="AHJ56" s="124"/>
      <c r="AHK56" s="124"/>
      <c r="AHL56" s="124"/>
      <c r="AHM56" s="124"/>
      <c r="AHN56" s="124"/>
      <c r="AHO56" s="124"/>
      <c r="AHP56" s="124"/>
      <c r="AHQ56" s="124"/>
      <c r="AHR56" s="124"/>
      <c r="AHS56" s="124"/>
      <c r="AHT56" s="124"/>
      <c r="AHU56" s="124"/>
      <c r="AHV56" s="124"/>
      <c r="AHW56" s="124"/>
      <c r="AHX56" s="124"/>
      <c r="AHY56" s="124"/>
      <c r="AHZ56" s="124"/>
      <c r="AIA56" s="124"/>
      <c r="AIB56" s="124"/>
      <c r="AIC56" s="124"/>
      <c r="AID56" s="124"/>
      <c r="AIE56" s="124"/>
      <c r="AIF56" s="124"/>
      <c r="AIG56" s="124"/>
      <c r="AIH56" s="124"/>
      <c r="AII56" s="124"/>
      <c r="AIJ56" s="124"/>
      <c r="AIK56" s="124"/>
      <c r="AIL56" s="124"/>
      <c r="AIM56" s="124"/>
      <c r="AIN56" s="124"/>
      <c r="AIO56" s="124"/>
      <c r="AIP56" s="124"/>
      <c r="AIQ56" s="124"/>
      <c r="AIR56" s="124"/>
      <c r="AIS56" s="124"/>
    </row>
    <row r="57" spans="1:929" s="38" customFormat="1" ht="20.100000000000001" customHeight="1" x14ac:dyDescent="0.4">
      <c r="A57" s="246" t="str">
        <f>"التصنيف:  "&amp;الرئيسية!E10 &amp; "                                                                                                                                                 إشارة المشاركة:  "&amp;الرئيسية!H10</f>
        <v>التصنيف:  متاح                                                                                                                                                 إشارة المشاركة:  أبيض</v>
      </c>
      <c r="B57" s="247"/>
      <c r="C57" s="247"/>
      <c r="D57" s="247"/>
      <c r="E57" s="248"/>
      <c r="F57" s="151"/>
      <c r="G57" s="151"/>
      <c r="H57" s="151"/>
      <c r="I57" s="263" t="s">
        <v>346</v>
      </c>
      <c r="J57" s="263"/>
      <c r="K57" s="152">
        <f>الرئيسية!H44</f>
        <v>0</v>
      </c>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25"/>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5"/>
      <c r="IP57" s="125"/>
      <c r="IQ57" s="125"/>
      <c r="IR57" s="125"/>
      <c r="IS57" s="125"/>
      <c r="IT57" s="125"/>
      <c r="IU57" s="125"/>
      <c r="IV57" s="125"/>
      <c r="IW57" s="125"/>
      <c r="IX57" s="125"/>
      <c r="IY57" s="125"/>
      <c r="IZ57" s="125"/>
      <c r="JA57" s="125"/>
      <c r="JB57" s="125"/>
      <c r="JC57" s="125"/>
      <c r="JD57" s="125"/>
      <c r="JE57" s="125"/>
      <c r="JF57" s="125"/>
      <c r="JG57" s="125"/>
      <c r="JH57" s="125"/>
      <c r="JI57" s="125"/>
      <c r="JJ57" s="125"/>
      <c r="JK57" s="125"/>
      <c r="JL57" s="125"/>
      <c r="JM57" s="125"/>
      <c r="JN57" s="125"/>
      <c r="JO57" s="125"/>
      <c r="JP57" s="125"/>
      <c r="JQ57" s="125"/>
      <c r="JR57" s="125"/>
      <c r="JS57" s="125"/>
      <c r="JT57" s="125"/>
      <c r="JU57" s="125"/>
      <c r="JV57" s="125"/>
      <c r="JW57" s="125"/>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125"/>
      <c r="ND57" s="125"/>
      <c r="NE57" s="125"/>
      <c r="NF57" s="125"/>
      <c r="NG57" s="125"/>
      <c r="NH57" s="125"/>
      <c r="NI57" s="125"/>
      <c r="NJ57" s="125"/>
      <c r="NK57" s="125"/>
      <c r="NL57" s="125"/>
      <c r="NM57" s="125"/>
      <c r="NN57" s="125"/>
      <c r="NO57" s="125"/>
      <c r="NP57" s="125"/>
      <c r="NQ57" s="125"/>
      <c r="NR57" s="125"/>
      <c r="NS57" s="125"/>
      <c r="NT57" s="125"/>
      <c r="NU57" s="125"/>
      <c r="NV57" s="125"/>
      <c r="NW57" s="125"/>
      <c r="NX57" s="125"/>
      <c r="NY57" s="125"/>
      <c r="NZ57" s="125"/>
      <c r="OA57" s="125"/>
      <c r="OB57" s="125"/>
      <c r="OC57" s="125"/>
      <c r="OD57" s="125"/>
      <c r="OE57" s="125"/>
      <c r="OF57" s="125"/>
      <c r="OG57" s="125"/>
      <c r="OH57" s="125"/>
      <c r="OI57" s="125"/>
      <c r="OJ57" s="125"/>
      <c r="OK57" s="125"/>
      <c r="OL57" s="125"/>
      <c r="OM57" s="125"/>
      <c r="ON57" s="125"/>
      <c r="OO57" s="125"/>
      <c r="OP57" s="125"/>
      <c r="OQ57" s="125"/>
      <c r="OR57" s="125"/>
      <c r="OS57" s="125"/>
      <c r="OT57" s="125"/>
      <c r="OU57" s="125"/>
      <c r="OV57" s="125"/>
      <c r="OW57" s="125"/>
      <c r="OX57" s="125"/>
      <c r="OY57" s="125"/>
      <c r="OZ57" s="125"/>
      <c r="PA57" s="125"/>
      <c r="PB57" s="125"/>
      <c r="PC57" s="125"/>
      <c r="PD57" s="125"/>
      <c r="PE57" s="125"/>
      <c r="PF57" s="125"/>
      <c r="PG57" s="125"/>
      <c r="PH57" s="125"/>
      <c r="PI57" s="125"/>
      <c r="PJ57" s="125"/>
      <c r="PK57" s="125"/>
      <c r="PL57" s="125"/>
      <c r="PM57" s="125"/>
      <c r="PN57" s="125"/>
      <c r="PO57" s="125"/>
      <c r="PP57" s="125"/>
      <c r="PQ57" s="125"/>
      <c r="PR57" s="125"/>
      <c r="PS57" s="125"/>
      <c r="PT57" s="125"/>
      <c r="PU57" s="125"/>
      <c r="PV57" s="125"/>
      <c r="PW57" s="125"/>
      <c r="PX57" s="125"/>
      <c r="PY57" s="125"/>
      <c r="PZ57" s="125"/>
      <c r="QA57" s="125"/>
      <c r="QB57" s="125"/>
      <c r="QC57" s="125"/>
      <c r="QD57" s="125"/>
      <c r="QE57" s="125"/>
      <c r="QF57" s="125"/>
      <c r="QG57" s="125"/>
      <c r="QH57" s="125"/>
      <c r="QI57" s="125"/>
      <c r="QJ57" s="125"/>
      <c r="QK57" s="125"/>
      <c r="QL57" s="125"/>
      <c r="QM57" s="125"/>
      <c r="QN57" s="125"/>
      <c r="QO57" s="125"/>
      <c r="QP57" s="125"/>
      <c r="QQ57" s="125"/>
      <c r="QR57" s="125"/>
      <c r="QS57" s="125"/>
      <c r="QT57" s="125"/>
      <c r="QU57" s="125"/>
      <c r="QV57" s="125"/>
      <c r="QW57" s="125"/>
      <c r="QX57" s="125"/>
      <c r="QY57" s="125"/>
      <c r="QZ57" s="125"/>
      <c r="RA57" s="125"/>
      <c r="RB57" s="125"/>
      <c r="RC57" s="125"/>
      <c r="RD57" s="125"/>
      <c r="RE57" s="125"/>
      <c r="RF57" s="125"/>
      <c r="RG57" s="125"/>
      <c r="RH57" s="125"/>
      <c r="RI57" s="125"/>
      <c r="RJ57" s="125"/>
      <c r="RK57" s="125"/>
      <c r="RL57" s="125"/>
      <c r="RM57" s="125"/>
      <c r="RN57" s="125"/>
      <c r="RO57" s="125"/>
      <c r="RP57" s="125"/>
      <c r="RQ57" s="125"/>
      <c r="RR57" s="125"/>
      <c r="RS57" s="125"/>
      <c r="RT57" s="125"/>
      <c r="RU57" s="125"/>
      <c r="RV57" s="125"/>
      <c r="RW57" s="125"/>
      <c r="RX57" s="125"/>
      <c r="RY57" s="125"/>
      <c r="RZ57" s="125"/>
      <c r="SA57" s="125"/>
      <c r="SB57" s="125"/>
      <c r="SC57" s="125"/>
      <c r="SD57" s="125"/>
      <c r="SE57" s="125"/>
      <c r="SF57" s="125"/>
      <c r="SG57" s="125"/>
      <c r="SH57" s="125"/>
      <c r="SI57" s="125"/>
      <c r="SJ57" s="125"/>
      <c r="SK57" s="125"/>
      <c r="SL57" s="125"/>
      <c r="SM57" s="125"/>
      <c r="SN57" s="125"/>
      <c r="SO57" s="125"/>
      <c r="SP57" s="125"/>
      <c r="SQ57" s="125"/>
      <c r="SR57" s="125"/>
      <c r="SS57" s="125"/>
      <c r="ST57" s="125"/>
      <c r="SU57" s="125"/>
      <c r="SV57" s="125"/>
      <c r="SW57" s="125"/>
      <c r="SX57" s="125"/>
      <c r="SY57" s="125"/>
      <c r="SZ57" s="125"/>
      <c r="TA57" s="125"/>
      <c r="TB57" s="125"/>
      <c r="TC57" s="125"/>
      <c r="TD57" s="125"/>
      <c r="TE57" s="125"/>
      <c r="TF57" s="125"/>
      <c r="TG57" s="125"/>
      <c r="TH57" s="125"/>
      <c r="TI57" s="125"/>
      <c r="TJ57" s="125"/>
      <c r="TK57" s="125"/>
      <c r="TL57" s="125"/>
      <c r="TM57" s="125"/>
      <c r="TN57" s="125"/>
      <c r="TO57" s="125"/>
      <c r="TP57" s="125"/>
      <c r="TQ57" s="125"/>
      <c r="TR57" s="125"/>
      <c r="TS57" s="125"/>
      <c r="TT57" s="125"/>
      <c r="TU57" s="125"/>
      <c r="TV57" s="125"/>
      <c r="TW57" s="125"/>
      <c r="TX57" s="125"/>
      <c r="TY57" s="125"/>
      <c r="TZ57" s="125"/>
      <c r="UA57" s="125"/>
      <c r="UB57" s="125"/>
      <c r="UC57" s="125"/>
      <c r="UD57" s="125"/>
      <c r="UE57" s="125"/>
      <c r="UF57" s="125"/>
      <c r="UG57" s="125"/>
      <c r="UH57" s="125"/>
      <c r="UI57" s="125"/>
      <c r="UJ57" s="125"/>
      <c r="UK57" s="125"/>
      <c r="UL57" s="125"/>
      <c r="UM57" s="125"/>
      <c r="UN57" s="125"/>
      <c r="UO57" s="125"/>
      <c r="UP57" s="125"/>
      <c r="UQ57" s="125"/>
      <c r="UR57" s="125"/>
      <c r="US57" s="125"/>
      <c r="UT57" s="125"/>
      <c r="UU57" s="125"/>
      <c r="UV57" s="125"/>
      <c r="UW57" s="125"/>
      <c r="UX57" s="125"/>
      <c r="UY57" s="125"/>
      <c r="UZ57" s="125"/>
      <c r="VA57" s="125"/>
      <c r="VB57" s="125"/>
      <c r="VC57" s="125"/>
      <c r="VD57" s="125"/>
      <c r="VE57" s="125"/>
      <c r="VF57" s="125"/>
      <c r="VG57" s="125"/>
      <c r="VH57" s="125"/>
      <c r="VI57" s="125"/>
      <c r="VJ57" s="125"/>
      <c r="VK57" s="125"/>
      <c r="VL57" s="125"/>
      <c r="VM57" s="125"/>
      <c r="VN57" s="125"/>
      <c r="VO57" s="125"/>
      <c r="VP57" s="125"/>
      <c r="VQ57" s="125"/>
      <c r="VR57" s="125"/>
      <c r="VS57" s="125"/>
      <c r="VT57" s="125"/>
      <c r="VU57" s="125"/>
      <c r="VV57" s="125"/>
      <c r="VW57" s="125"/>
      <c r="VX57" s="125"/>
      <c r="VY57" s="125"/>
      <c r="VZ57" s="125"/>
      <c r="WA57" s="125"/>
      <c r="WB57" s="125"/>
      <c r="WC57" s="125"/>
      <c r="WD57" s="125"/>
      <c r="WE57" s="125"/>
      <c r="WF57" s="125"/>
      <c r="WG57" s="125"/>
      <c r="WH57" s="125"/>
      <c r="WI57" s="125"/>
      <c r="WJ57" s="125"/>
      <c r="WK57" s="125"/>
      <c r="WL57" s="125"/>
      <c r="WM57" s="125"/>
      <c r="WN57" s="125"/>
      <c r="WO57" s="125"/>
      <c r="WP57" s="125"/>
      <c r="WQ57" s="125"/>
      <c r="WR57" s="125"/>
      <c r="WS57" s="125"/>
      <c r="WT57" s="125"/>
      <c r="WU57" s="125"/>
      <c r="WV57" s="125"/>
      <c r="WW57" s="125"/>
      <c r="WX57" s="125"/>
      <c r="WY57" s="125"/>
      <c r="WZ57" s="125"/>
      <c r="XA57" s="125"/>
      <c r="XB57" s="125"/>
      <c r="XC57" s="125"/>
      <c r="XD57" s="125"/>
      <c r="XE57" s="125"/>
      <c r="XF57" s="125"/>
      <c r="XG57" s="125"/>
      <c r="XH57" s="125"/>
      <c r="XI57" s="125"/>
      <c r="XJ57" s="125"/>
      <c r="XK57" s="125"/>
      <c r="XL57" s="125"/>
      <c r="XM57" s="125"/>
      <c r="XN57" s="125"/>
      <c r="XO57" s="125"/>
      <c r="XP57" s="125"/>
      <c r="XQ57" s="125"/>
      <c r="XR57" s="125"/>
      <c r="XS57" s="125"/>
      <c r="XT57" s="125"/>
      <c r="XU57" s="125"/>
      <c r="XV57" s="125"/>
      <c r="XW57" s="125"/>
      <c r="XX57" s="125"/>
      <c r="XY57" s="125"/>
      <c r="XZ57" s="125"/>
      <c r="YA57" s="125"/>
      <c r="YB57" s="125"/>
      <c r="YC57" s="125"/>
      <c r="YD57" s="125"/>
      <c r="YE57" s="125"/>
      <c r="YF57" s="125"/>
      <c r="YG57" s="125"/>
      <c r="YH57" s="125"/>
      <c r="YI57" s="125"/>
      <c r="YJ57" s="125"/>
      <c r="YK57" s="125"/>
      <c r="YL57" s="125"/>
      <c r="YM57" s="125"/>
      <c r="YN57" s="125"/>
      <c r="YO57" s="125"/>
      <c r="YP57" s="125"/>
      <c r="YQ57" s="125"/>
      <c r="YR57" s="125"/>
      <c r="YS57" s="125"/>
      <c r="YT57" s="125"/>
      <c r="YU57" s="125"/>
      <c r="YV57" s="125"/>
      <c r="YW57" s="125"/>
      <c r="YX57" s="125"/>
      <c r="YY57" s="125"/>
      <c r="YZ57" s="125"/>
      <c r="ZA57" s="125"/>
      <c r="ZB57" s="125"/>
      <c r="ZC57" s="125"/>
      <c r="ZD57" s="125"/>
      <c r="ZE57" s="125"/>
      <c r="ZF57" s="125"/>
      <c r="ZG57" s="125"/>
      <c r="ZH57" s="125"/>
      <c r="ZI57" s="125"/>
      <c r="ZJ57" s="125"/>
      <c r="ZK57" s="125"/>
      <c r="ZL57" s="125"/>
      <c r="ZM57" s="125"/>
      <c r="ZN57" s="125"/>
      <c r="ZO57" s="125"/>
      <c r="ZP57" s="125"/>
      <c r="ZQ57" s="125"/>
      <c r="ZR57" s="125"/>
      <c r="ZS57" s="125"/>
      <c r="ZT57" s="125"/>
      <c r="ZU57" s="125"/>
      <c r="ZV57" s="125"/>
      <c r="ZW57" s="125"/>
      <c r="ZX57" s="125"/>
      <c r="ZY57" s="125"/>
      <c r="ZZ57" s="125"/>
      <c r="AAA57" s="125"/>
      <c r="AAB57" s="125"/>
      <c r="AAC57" s="125"/>
      <c r="AAD57" s="125"/>
      <c r="AAE57" s="125"/>
      <c r="AAF57" s="125"/>
      <c r="AAG57" s="125"/>
      <c r="AAH57" s="125"/>
      <c r="AAI57" s="125"/>
      <c r="AAJ57" s="125"/>
      <c r="AAK57" s="125"/>
      <c r="AAL57" s="125"/>
      <c r="AAM57" s="125"/>
      <c r="AAN57" s="125"/>
      <c r="AAO57" s="125"/>
      <c r="AAP57" s="125"/>
      <c r="AAQ57" s="125"/>
      <c r="AAR57" s="125"/>
      <c r="AAS57" s="125"/>
      <c r="AAT57" s="125"/>
      <c r="AAU57" s="125"/>
      <c r="AAV57" s="125"/>
      <c r="AAW57" s="125"/>
      <c r="AAX57" s="125"/>
      <c r="AAY57" s="125"/>
      <c r="AAZ57" s="125"/>
      <c r="ABA57" s="125"/>
      <c r="ABB57" s="125"/>
      <c r="ABC57" s="125"/>
      <c r="ABD57" s="125"/>
      <c r="ABE57" s="125"/>
      <c r="ABF57" s="125"/>
      <c r="ABG57" s="125"/>
      <c r="ABH57" s="125"/>
      <c r="ABI57" s="125"/>
      <c r="ABJ57" s="125"/>
      <c r="ABK57" s="125"/>
      <c r="ABL57" s="125"/>
      <c r="ABM57" s="125"/>
      <c r="ABN57" s="125"/>
      <c r="ABO57" s="125"/>
      <c r="ABP57" s="125"/>
      <c r="ABQ57" s="125"/>
      <c r="ABR57" s="125"/>
      <c r="ABS57" s="125"/>
      <c r="ABT57" s="125"/>
      <c r="ABU57" s="125"/>
      <c r="ABV57" s="125"/>
      <c r="ABW57" s="125"/>
      <c r="ABX57" s="125"/>
      <c r="ABY57" s="125"/>
      <c r="ABZ57" s="125"/>
      <c r="ACA57" s="125"/>
      <c r="ACB57" s="125"/>
      <c r="ACC57" s="125"/>
      <c r="ACD57" s="125"/>
      <c r="ACE57" s="125"/>
      <c r="ACF57" s="125"/>
      <c r="ACG57" s="125"/>
      <c r="ACH57" s="125"/>
      <c r="ACI57" s="125"/>
      <c r="ACJ57" s="125"/>
      <c r="ACK57" s="125"/>
      <c r="ACL57" s="125"/>
      <c r="ACM57" s="125"/>
      <c r="ACN57" s="125"/>
      <c r="ACO57" s="125"/>
      <c r="ACP57" s="125"/>
      <c r="ACQ57" s="125"/>
      <c r="ACR57" s="125"/>
      <c r="ACS57" s="125"/>
      <c r="ACT57" s="125"/>
      <c r="ACU57" s="125"/>
      <c r="ACV57" s="125"/>
      <c r="ACW57" s="125"/>
      <c r="ACX57" s="125"/>
      <c r="ACY57" s="125"/>
      <c r="ACZ57" s="125"/>
      <c r="ADA57" s="125"/>
      <c r="ADB57" s="125"/>
      <c r="ADC57" s="125"/>
      <c r="ADD57" s="125"/>
      <c r="ADE57" s="125"/>
      <c r="ADF57" s="125"/>
      <c r="ADG57" s="125"/>
      <c r="ADH57" s="125"/>
      <c r="ADI57" s="125"/>
      <c r="ADJ57" s="125"/>
      <c r="ADK57" s="125"/>
      <c r="ADL57" s="125"/>
      <c r="ADM57" s="125"/>
      <c r="ADN57" s="125"/>
      <c r="ADO57" s="125"/>
      <c r="ADP57" s="125"/>
      <c r="ADQ57" s="125"/>
      <c r="ADR57" s="125"/>
      <c r="ADS57" s="125"/>
      <c r="ADT57" s="125"/>
      <c r="ADU57" s="125"/>
      <c r="ADV57" s="125"/>
      <c r="ADW57" s="125"/>
      <c r="ADX57" s="125"/>
      <c r="ADY57" s="125"/>
      <c r="ADZ57" s="125"/>
      <c r="AEA57" s="125"/>
      <c r="AEB57" s="125"/>
      <c r="AEC57" s="125"/>
      <c r="AED57" s="125"/>
      <c r="AEE57" s="125"/>
      <c r="AEF57" s="125"/>
      <c r="AEG57" s="125"/>
      <c r="AEH57" s="125"/>
      <c r="AEI57" s="125"/>
      <c r="AEJ57" s="125"/>
      <c r="AEK57" s="125"/>
      <c r="AEL57" s="125"/>
      <c r="AEM57" s="125"/>
      <c r="AEN57" s="125"/>
      <c r="AEO57" s="125"/>
      <c r="AEP57" s="125"/>
      <c r="AEQ57" s="125"/>
      <c r="AER57" s="125"/>
      <c r="AES57" s="125"/>
      <c r="AET57" s="125"/>
      <c r="AEU57" s="125"/>
      <c r="AEV57" s="125"/>
      <c r="AEW57" s="125"/>
      <c r="AEX57" s="125"/>
      <c r="AEY57" s="125"/>
      <c r="AEZ57" s="125"/>
      <c r="AFA57" s="125"/>
      <c r="AFB57" s="125"/>
      <c r="AFC57" s="125"/>
      <c r="AFD57" s="125"/>
      <c r="AFE57" s="125"/>
      <c r="AFF57" s="125"/>
      <c r="AFG57" s="125"/>
      <c r="AFH57" s="125"/>
      <c r="AFI57" s="125"/>
      <c r="AFJ57" s="125"/>
      <c r="AFK57" s="125"/>
      <c r="AFL57" s="125"/>
      <c r="AFM57" s="125"/>
      <c r="AFN57" s="125"/>
      <c r="AFO57" s="125"/>
      <c r="AFP57" s="125"/>
      <c r="AFQ57" s="125"/>
      <c r="AFR57" s="125"/>
      <c r="AFS57" s="125"/>
      <c r="AFT57" s="125"/>
      <c r="AFU57" s="125"/>
      <c r="AFV57" s="125"/>
      <c r="AFW57" s="125"/>
      <c r="AFX57" s="125"/>
      <c r="AFY57" s="125"/>
      <c r="AFZ57" s="125"/>
      <c r="AGA57" s="125"/>
      <c r="AGB57" s="125"/>
      <c r="AGC57" s="125"/>
      <c r="AGD57" s="125"/>
      <c r="AGE57" s="125"/>
      <c r="AGF57" s="125"/>
      <c r="AGG57" s="125"/>
      <c r="AGH57" s="125"/>
      <c r="AGI57" s="125"/>
      <c r="AGJ57" s="125"/>
      <c r="AGK57" s="125"/>
      <c r="AGL57" s="125"/>
      <c r="AGM57" s="125"/>
      <c r="AGN57" s="125"/>
      <c r="AGO57" s="125"/>
      <c r="AGP57" s="125"/>
      <c r="AGQ57" s="125"/>
      <c r="AGR57" s="125"/>
      <c r="AGS57" s="125"/>
      <c r="AGT57" s="125"/>
      <c r="AGU57" s="125"/>
      <c r="AGV57" s="125"/>
      <c r="AGW57" s="125"/>
      <c r="AGX57" s="125"/>
      <c r="AGY57" s="125"/>
      <c r="AGZ57" s="125"/>
      <c r="AHA57" s="125"/>
      <c r="AHB57" s="125"/>
      <c r="AHC57" s="125"/>
      <c r="AHD57" s="125"/>
      <c r="AHE57" s="125"/>
      <c r="AHF57" s="125"/>
      <c r="AHG57" s="125"/>
      <c r="AHH57" s="125"/>
      <c r="AHI57" s="125"/>
      <c r="AHJ57" s="125"/>
      <c r="AHK57" s="125"/>
      <c r="AHL57" s="125"/>
      <c r="AHM57" s="125"/>
      <c r="AHN57" s="125"/>
      <c r="AHO57" s="125"/>
      <c r="AHP57" s="125"/>
      <c r="AHQ57" s="125"/>
      <c r="AHR57" s="125"/>
      <c r="AHS57" s="125"/>
      <c r="AHT57" s="125"/>
      <c r="AHU57" s="125"/>
      <c r="AHV57" s="125"/>
      <c r="AHW57" s="125"/>
      <c r="AHX57" s="125"/>
      <c r="AHY57" s="125"/>
      <c r="AHZ57" s="125"/>
      <c r="AIA57" s="125"/>
      <c r="AIB57" s="125"/>
      <c r="AIC57" s="125"/>
      <c r="AID57" s="125"/>
      <c r="AIE57" s="125"/>
      <c r="AIF57" s="125"/>
      <c r="AIG57" s="125"/>
      <c r="AIH57" s="125"/>
      <c r="AII57" s="125"/>
      <c r="AIJ57" s="125"/>
      <c r="AIK57" s="125"/>
      <c r="AIL57" s="125"/>
      <c r="AIM57" s="125"/>
      <c r="AIN57" s="125"/>
      <c r="AIO57" s="125"/>
      <c r="AIP57" s="125"/>
      <c r="AIQ57" s="125"/>
      <c r="AIR57" s="125"/>
      <c r="AIS57" s="125"/>
    </row>
    <row r="58" spans="1:929" ht="12.75" hidden="1" x14ac:dyDescent="0.2">
      <c r="A58" s="41"/>
      <c r="B58" s="42"/>
      <c r="C58" s="42"/>
      <c r="D58" s="42"/>
      <c r="E58" s="43"/>
    </row>
    <row r="59" spans="1:929" ht="12.75" hidden="1" x14ac:dyDescent="0.2">
      <c r="A59" s="41"/>
      <c r="B59" s="42"/>
      <c r="C59" s="42"/>
      <c r="D59" s="42"/>
      <c r="E59" s="43"/>
    </row>
    <row r="60" spans="1:929" ht="12.75" hidden="1" x14ac:dyDescent="0.2">
      <c r="A60" s="41"/>
      <c r="B60" s="42"/>
      <c r="C60" s="42"/>
      <c r="D60" s="42"/>
      <c r="E60" s="43"/>
    </row>
    <row r="61" spans="1:929" ht="12.75" hidden="1" x14ac:dyDescent="0.2">
      <c r="A61" s="41"/>
      <c r="B61" s="42"/>
      <c r="C61" s="42"/>
      <c r="D61" s="42"/>
      <c r="E61" s="43"/>
    </row>
    <row r="62" spans="1:929" ht="12.75" hidden="1" x14ac:dyDescent="0.2">
      <c r="A62" s="41"/>
      <c r="B62" s="42"/>
      <c r="C62" s="42"/>
      <c r="D62" s="42"/>
      <c r="E62" s="43"/>
    </row>
    <row r="63" spans="1:929" ht="12.75" hidden="1" x14ac:dyDescent="0.2">
      <c r="A63" s="41"/>
      <c r="B63" s="42"/>
      <c r="C63" s="42"/>
      <c r="D63" s="42"/>
      <c r="E63" s="43"/>
    </row>
    <row r="64" spans="1:929" ht="12.75" hidden="1" x14ac:dyDescent="0.2">
      <c r="A64" s="41"/>
      <c r="B64" s="42"/>
      <c r="C64" s="42"/>
      <c r="D64" s="42"/>
      <c r="E64" s="43"/>
    </row>
    <row r="65" spans="1:5" ht="12.75" hidden="1" x14ac:dyDescent="0.2">
      <c r="A65" s="41"/>
      <c r="B65" s="42"/>
      <c r="C65" s="42"/>
      <c r="D65" s="42"/>
      <c r="E65" s="43"/>
    </row>
    <row r="66" spans="1:5" ht="12.75" hidden="1" x14ac:dyDescent="0.2">
      <c r="A66" s="41"/>
      <c r="B66" s="42"/>
      <c r="C66" s="42"/>
      <c r="D66" s="42"/>
      <c r="E66" s="43"/>
    </row>
    <row r="67" spans="1:5" ht="12.75" hidden="1" x14ac:dyDescent="0.2">
      <c r="A67" s="41"/>
      <c r="B67" s="42"/>
      <c r="C67" s="42"/>
      <c r="D67" s="42"/>
      <c r="E67" s="43"/>
    </row>
    <row r="68" spans="1:5" ht="13.7" hidden="1" customHeight="1" x14ac:dyDescent="0.2"/>
    <row r="69" spans="1:5" ht="13.7" hidden="1" customHeight="1" x14ac:dyDescent="0.2"/>
    <row r="70" spans="1:5" ht="13.7" hidden="1" customHeight="1" x14ac:dyDescent="0.2"/>
    <row r="71" spans="1:5" ht="13.7" hidden="1" customHeight="1" x14ac:dyDescent="0.2"/>
    <row r="72" spans="1:5" ht="13.7" hidden="1" customHeight="1" x14ac:dyDescent="0.2"/>
    <row r="73" spans="1:5" ht="13.7" hidden="1" customHeight="1" x14ac:dyDescent="0.2"/>
    <row r="74" spans="1:5" ht="13.7" hidden="1" customHeight="1" x14ac:dyDescent="0.2"/>
    <row r="75" spans="1:5" ht="13.7" hidden="1" customHeight="1" x14ac:dyDescent="0.2"/>
    <row r="76" spans="1:5" ht="13.7" hidden="1" customHeight="1" x14ac:dyDescent="0.2"/>
    <row r="77" spans="1:5" ht="13.7" hidden="1" customHeight="1" x14ac:dyDescent="0.2"/>
    <row r="78" spans="1:5" ht="13.7" hidden="1" customHeight="1" x14ac:dyDescent="0.2"/>
    <row r="79" spans="1:5" ht="13.7" hidden="1" customHeight="1" x14ac:dyDescent="0.2"/>
    <row r="80" spans="1:5" ht="13.7" hidden="1" customHeight="1" x14ac:dyDescent="0.2"/>
    <row r="81" ht="13.7" hidden="1" customHeight="1" x14ac:dyDescent="0.2"/>
    <row r="82" ht="13.7" hidden="1" customHeight="1" x14ac:dyDescent="0.2"/>
    <row r="83" ht="13.7" hidden="1" customHeight="1" x14ac:dyDescent="0.2"/>
    <row r="84" ht="13.7" hidden="1" customHeight="1" x14ac:dyDescent="0.2"/>
    <row r="85" ht="13.7" hidden="1" customHeight="1" x14ac:dyDescent="0.2"/>
    <row r="86" ht="13.7" hidden="1" customHeight="1" x14ac:dyDescent="0.2"/>
    <row r="87" ht="13.7" hidden="1" customHeight="1" x14ac:dyDescent="0.2"/>
    <row r="88" ht="13.7" hidden="1" customHeight="1" x14ac:dyDescent="0.2"/>
    <row r="89" ht="13.7" hidden="1" customHeight="1" x14ac:dyDescent="0.2"/>
  </sheetData>
  <sheetProtection password="D7AE" sheet="1" objects="1" scenarios="1"/>
  <mergeCells count="26">
    <mergeCell ref="B4:D4"/>
    <mergeCell ref="B10:D10"/>
    <mergeCell ref="C12:D12"/>
    <mergeCell ref="C14:D14"/>
    <mergeCell ref="C18:D18"/>
    <mergeCell ref="B6:D6"/>
    <mergeCell ref="B8:D8"/>
    <mergeCell ref="C16:D16"/>
    <mergeCell ref="B18:B28"/>
    <mergeCell ref="C19:D19"/>
    <mergeCell ref="C20:D20"/>
    <mergeCell ref="C28:D28"/>
    <mergeCell ref="C21:D21"/>
    <mergeCell ref="C22:D22"/>
    <mergeCell ref="C23:D23"/>
    <mergeCell ref="C26:D26"/>
    <mergeCell ref="I57:J57"/>
    <mergeCell ref="C25:D25"/>
    <mergeCell ref="C24:D24"/>
    <mergeCell ref="C27:D27"/>
    <mergeCell ref="C47:D47"/>
    <mergeCell ref="C49:D49"/>
    <mergeCell ref="A57:E57"/>
    <mergeCell ref="C45:D45"/>
    <mergeCell ref="B30:B43"/>
    <mergeCell ref="C30:D30"/>
  </mergeCells>
  <hyperlinks>
    <hyperlink ref="A1" location="Contents!A1" display="Contents"/>
  </hyperlinks>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&amp;R&amp;"Calibri"&amp;11&amp;K000000&amp;"Calibri"&amp;11&amp;K000000&amp;"Calibri"&amp;11&amp;K000000&amp;"Calibri"&amp;11&amp;K000000&amp;"Times New Roman,Regular"&amp;12 &amp;G | &amp;P_x000D_&amp;1#&amp;"Courier New"&amp;10&amp;K317100متاح</oddFooter>
    <firstHeader>&amp;R&amp;F</firstHeader>
    <firstFooter>&amp;R&amp;"Calibri"&amp;11&amp;K000000&amp;"Calibri"&amp;11&amp;K000000&amp;"Calibri"&amp;11&amp;K000000&amp;"Calibri"&amp;11&amp;K000000&amp;"Times New Roman,Regular"&amp;12&amp;G  | &amp;P_x000D_&amp;1#&amp;"Courier New"&amp;10&amp;K317100متاح</firstFooter>
  </headerFooter>
  <rowBreaks count="1" manualBreakCount="1">
    <brk id="44"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9"/>
  <sheetViews>
    <sheetView showGridLines="0" showRowColHeaders="0" rightToLeft="1" zoomScaleSheetLayoutView="100" workbookViewId="0"/>
  </sheetViews>
  <sheetFormatPr defaultColWidth="8.85546875" defaultRowHeight="15" x14ac:dyDescent="0.25"/>
  <cols>
    <col min="1" max="1" width="8.85546875" style="6"/>
    <col min="2" max="2" width="13" style="6" customWidth="1"/>
    <col min="3" max="3" width="16.140625" style="6" customWidth="1"/>
    <col min="4" max="4" width="8.85546875" style="6"/>
    <col min="5" max="5" width="12.140625" style="6" customWidth="1"/>
    <col min="6" max="6" width="14.42578125" style="6" customWidth="1"/>
    <col min="7" max="9" width="8.85546875" style="6"/>
    <col min="10" max="10" width="16.42578125" style="6" customWidth="1"/>
    <col min="11" max="11" width="8.85546875" style="6" customWidth="1"/>
    <col min="12" max="16384" width="8.85546875" style="6"/>
  </cols>
  <sheetData>
    <row r="1" spans="1:11" ht="21" customHeight="1" x14ac:dyDescent="0.25">
      <c r="A1" s="28"/>
      <c r="B1" s="29"/>
      <c r="C1" s="29"/>
      <c r="D1" s="29"/>
      <c r="E1" s="29"/>
      <c r="F1" s="29"/>
      <c r="G1" s="29"/>
      <c r="H1" s="29"/>
      <c r="I1" s="29"/>
      <c r="J1" s="29"/>
      <c r="K1" s="30"/>
    </row>
    <row r="2" spans="1:11" x14ac:dyDescent="0.25">
      <c r="A2" s="31"/>
      <c r="B2" s="7"/>
      <c r="C2" s="7"/>
      <c r="D2" s="7"/>
      <c r="E2" s="7"/>
      <c r="F2" s="7"/>
      <c r="G2" s="7"/>
      <c r="H2" s="7"/>
      <c r="I2" s="7"/>
      <c r="J2" s="7"/>
      <c r="K2" s="32"/>
    </row>
    <row r="3" spans="1:11" x14ac:dyDescent="0.25">
      <c r="A3" s="31"/>
      <c r="B3" s="7"/>
      <c r="C3" s="7"/>
      <c r="D3" s="7"/>
      <c r="E3" s="7"/>
      <c r="F3" s="7"/>
      <c r="G3" s="7"/>
      <c r="H3" s="7"/>
      <c r="I3" s="7"/>
      <c r="J3" s="7"/>
      <c r="K3" s="32"/>
    </row>
    <row r="4" spans="1:11" ht="18.95" customHeight="1" x14ac:dyDescent="0.45">
      <c r="A4" s="31"/>
      <c r="B4" s="249"/>
      <c r="C4" s="249"/>
      <c r="D4" s="249"/>
      <c r="E4" s="249"/>
      <c r="F4" s="249"/>
      <c r="G4" s="249"/>
      <c r="H4" s="249"/>
      <c r="I4" s="249"/>
      <c r="J4" s="249"/>
      <c r="K4" s="32"/>
    </row>
    <row r="5" spans="1:11" ht="38.1" customHeight="1" x14ac:dyDescent="0.25">
      <c r="A5" s="31"/>
      <c r="B5" s="7"/>
      <c r="C5" s="8"/>
      <c r="D5" s="9"/>
      <c r="E5" s="7"/>
      <c r="F5" s="7"/>
      <c r="G5" s="7"/>
      <c r="H5" s="7"/>
      <c r="I5" s="7"/>
      <c r="J5" s="7"/>
      <c r="K5" s="32"/>
    </row>
    <row r="6" spans="1:11" s="1" customFormat="1" ht="30.95" customHeight="1" x14ac:dyDescent="0.2">
      <c r="A6" s="34"/>
      <c r="B6" s="7"/>
      <c r="C6" s="7"/>
      <c r="D6" s="7"/>
      <c r="E6" s="7"/>
      <c r="F6" s="7"/>
      <c r="G6" s="7"/>
      <c r="H6" s="7"/>
      <c r="I6" s="7"/>
      <c r="J6" s="7"/>
      <c r="K6" s="32"/>
    </row>
    <row r="7" spans="1:11" s="1" customFormat="1" ht="41.1" customHeight="1" x14ac:dyDescent="0.2">
      <c r="A7" s="34"/>
      <c r="B7" s="7"/>
      <c r="C7" s="7"/>
      <c r="D7" s="7"/>
      <c r="E7" s="7"/>
      <c r="F7" s="7"/>
      <c r="G7" s="7"/>
      <c r="H7" s="7"/>
      <c r="I7" s="7"/>
      <c r="J7" s="7"/>
      <c r="K7" s="32"/>
    </row>
    <row r="8" spans="1:11" s="1" customFormat="1" ht="33.950000000000003" customHeight="1" x14ac:dyDescent="0.2">
      <c r="A8" s="34"/>
      <c r="B8" s="7"/>
      <c r="C8" s="7"/>
      <c r="D8" s="7"/>
      <c r="E8" s="7"/>
      <c r="F8" s="7"/>
      <c r="G8" s="7"/>
      <c r="H8" s="7"/>
      <c r="I8" s="7"/>
      <c r="J8" s="7"/>
      <c r="K8" s="32"/>
    </row>
    <row r="9" spans="1:11" s="1" customFormat="1" ht="38.450000000000003" customHeight="1" x14ac:dyDescent="0.2">
      <c r="A9" s="34"/>
      <c r="B9" s="7"/>
      <c r="C9" s="7"/>
      <c r="D9" s="7"/>
      <c r="E9" s="7"/>
      <c r="F9" s="7"/>
      <c r="G9" s="7"/>
      <c r="H9" s="7"/>
      <c r="I9" s="7"/>
      <c r="J9" s="7"/>
      <c r="K9" s="32"/>
    </row>
    <row r="10" spans="1:11" s="1" customFormat="1" ht="41.1" customHeight="1" x14ac:dyDescent="0.2">
      <c r="A10" s="34"/>
      <c r="B10" s="7"/>
      <c r="C10" s="7"/>
      <c r="D10" s="7"/>
      <c r="E10" s="7"/>
      <c r="F10" s="7"/>
      <c r="G10" s="7"/>
      <c r="H10" s="7"/>
      <c r="I10" s="7"/>
      <c r="J10" s="7"/>
      <c r="K10" s="32"/>
    </row>
    <row r="11" spans="1:11" x14ac:dyDescent="0.25">
      <c r="A11" s="31"/>
      <c r="B11" s="7"/>
      <c r="C11" s="7"/>
      <c r="D11" s="7"/>
      <c r="E11" s="7"/>
      <c r="F11" s="7"/>
      <c r="G11" s="7"/>
      <c r="H11" s="7"/>
      <c r="I11" s="7"/>
      <c r="J11" s="7"/>
      <c r="K11" s="32"/>
    </row>
    <row r="12" spans="1:11" x14ac:dyDescent="0.25">
      <c r="A12" s="31"/>
      <c r="B12" s="7"/>
      <c r="C12" s="7"/>
      <c r="D12" s="7"/>
      <c r="E12" s="7"/>
      <c r="F12" s="7"/>
      <c r="G12" s="7"/>
      <c r="H12" s="7"/>
      <c r="I12" s="7"/>
      <c r="J12" s="7"/>
      <c r="K12" s="32"/>
    </row>
    <row r="13" spans="1:11" ht="14.45" customHeight="1" x14ac:dyDescent="0.25">
      <c r="A13" s="31"/>
      <c r="B13" s="7"/>
      <c r="C13" s="7"/>
      <c r="D13" s="7"/>
      <c r="E13" s="7"/>
      <c r="F13" s="7"/>
      <c r="G13" s="7"/>
      <c r="H13" s="7"/>
      <c r="I13" s="7"/>
      <c r="J13" s="7"/>
      <c r="K13" s="32"/>
    </row>
    <row r="14" spans="1:11" ht="14.45" customHeight="1" x14ac:dyDescent="0.25">
      <c r="A14" s="31"/>
      <c r="B14" s="7"/>
      <c r="C14" s="7"/>
      <c r="D14" s="7"/>
      <c r="E14" s="7"/>
      <c r="F14" s="7"/>
      <c r="G14" s="7"/>
      <c r="H14" s="7"/>
      <c r="I14" s="7"/>
      <c r="J14" s="7"/>
      <c r="K14" s="32"/>
    </row>
    <row r="15" spans="1:11" ht="14.45" customHeight="1" x14ac:dyDescent="0.25">
      <c r="A15" s="31"/>
      <c r="B15" s="7"/>
      <c r="C15" s="7"/>
      <c r="D15" s="7"/>
      <c r="E15" s="7"/>
      <c r="F15" s="7"/>
      <c r="G15" s="7"/>
      <c r="H15" s="7"/>
      <c r="I15" s="7"/>
      <c r="J15" s="7"/>
      <c r="K15" s="32"/>
    </row>
    <row r="16" spans="1:11" ht="14.45" customHeight="1" x14ac:dyDescent="0.25">
      <c r="A16" s="31"/>
      <c r="B16" s="7"/>
      <c r="C16" s="7"/>
      <c r="D16" s="7"/>
      <c r="E16" s="7"/>
      <c r="F16" s="7"/>
      <c r="G16" s="7"/>
      <c r="H16" s="7"/>
      <c r="I16" s="7"/>
      <c r="J16" s="7"/>
      <c r="K16" s="32"/>
    </row>
    <row r="17" spans="1:11" ht="14.45" customHeight="1" x14ac:dyDescent="0.25">
      <c r="A17" s="31"/>
      <c r="B17" s="7"/>
      <c r="C17" s="7"/>
      <c r="D17" s="7"/>
      <c r="E17" s="7"/>
      <c r="F17" s="7"/>
      <c r="G17" s="7"/>
      <c r="H17" s="7"/>
      <c r="I17" s="7"/>
      <c r="J17" s="7"/>
      <c r="K17" s="32"/>
    </row>
    <row r="18" spans="1:11" ht="14.45" customHeight="1" x14ac:dyDescent="0.25">
      <c r="A18" s="31"/>
      <c r="B18" s="7"/>
      <c r="C18" s="7"/>
      <c r="D18" s="7"/>
      <c r="E18" s="7"/>
      <c r="F18" s="7"/>
      <c r="G18" s="7"/>
      <c r="H18" s="7"/>
      <c r="I18" s="7"/>
      <c r="J18" s="7"/>
      <c r="K18" s="32"/>
    </row>
    <row r="19" spans="1:11" ht="20.100000000000001" customHeight="1" x14ac:dyDescent="0.4">
      <c r="A19" s="246" t="str">
        <f>"التصنيف:  "&amp;الرئيسية!E10 &amp; "                                                                                                                                                                        إشارة المشاركة:  "&amp;الرئيسية!H10</f>
        <v>التصنيف:  متاح                                                                                                                                                                        إشارة المشاركة:  أبيض</v>
      </c>
      <c r="B19" s="247"/>
      <c r="C19" s="247"/>
      <c r="D19" s="247"/>
      <c r="E19" s="247"/>
      <c r="F19" s="247"/>
      <c r="G19" s="247"/>
      <c r="H19" s="247"/>
      <c r="I19" s="247"/>
      <c r="J19" s="247"/>
      <c r="K19" s="248"/>
    </row>
  </sheetData>
  <mergeCells count="2">
    <mergeCell ref="B4:J4"/>
    <mergeCell ref="A19:K19"/>
  </mergeCells>
  <printOptions horizontalCentered="1" verticalCentered="1"/>
  <pageMargins left="0.7" right="0.7" top="0.75" bottom="0.75" header="0.3" footer="0.3"/>
  <pageSetup paperSize="9" orientation="landscape" r:id="rId1"/>
  <headerFooter>
    <oddHeader>&amp;R&amp;F</oddHeader>
    <oddFooter>&amp;R&amp;"Calibri"&amp;11&amp;K000000&amp;"Calibri"&amp;11&amp;K000000&amp;"Calibri"&amp;11&amp;K000000&amp;"Calibri"&amp;11&amp;K000000&amp;"Times New Roman,Regular"&amp;12&amp;G  | &amp;P_x000D_&amp;1#&amp;"Courier New"&amp;10&amp;K317100متاح</oddFooter>
  </headerFooter>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24"/>
  <sheetViews>
    <sheetView showGridLines="0" showRowColHeaders="0" rightToLeft="1" zoomScaleNormal="100" workbookViewId="0"/>
  </sheetViews>
  <sheetFormatPr defaultColWidth="8.85546875" defaultRowHeight="15" x14ac:dyDescent="0.25"/>
  <cols>
    <col min="1" max="1" width="8.85546875" style="6"/>
    <col min="2" max="2" width="20.85546875" style="6" customWidth="1"/>
    <col min="3" max="3" width="11.85546875" style="6" customWidth="1"/>
    <col min="4" max="4" width="31" style="6" customWidth="1"/>
    <col min="5" max="5" width="21.42578125" style="6" customWidth="1"/>
    <col min="6" max="6" width="11.85546875" style="6" customWidth="1"/>
    <col min="7" max="7" width="31" style="6" customWidth="1"/>
    <col min="8" max="16384" width="8.85546875" style="6"/>
  </cols>
  <sheetData>
    <row r="1" spans="1:8" ht="25.5" customHeight="1" x14ac:dyDescent="0.25">
      <c r="A1" s="173"/>
      <c r="B1" s="174"/>
      <c r="C1" s="174"/>
      <c r="D1" s="175"/>
      <c r="E1" s="175"/>
      <c r="F1" s="175"/>
      <c r="G1" s="175"/>
      <c r="H1" s="176"/>
    </row>
    <row r="2" spans="1:8" ht="96.95" customHeight="1" x14ac:dyDescent="0.25">
      <c r="A2" s="177"/>
      <c r="B2" s="163"/>
      <c r="C2" s="163"/>
      <c r="D2" s="116"/>
      <c r="E2" s="116"/>
      <c r="F2" s="116"/>
      <c r="G2" s="116"/>
      <c r="H2" s="178"/>
    </row>
    <row r="3" spans="1:8" ht="24.95" customHeight="1" x14ac:dyDescent="0.25">
      <c r="A3" s="177"/>
      <c r="B3" s="284"/>
      <c r="C3" s="284"/>
      <c r="D3" s="284"/>
      <c r="E3" s="284"/>
      <c r="F3" s="284"/>
      <c r="G3" s="284"/>
      <c r="H3" s="178"/>
    </row>
    <row r="4" spans="1:8" ht="30.95" customHeight="1" x14ac:dyDescent="0.25">
      <c r="A4" s="177"/>
      <c r="B4" s="116"/>
      <c r="C4" s="116"/>
      <c r="D4" s="116"/>
      <c r="E4" s="116"/>
      <c r="F4" s="116"/>
      <c r="G4" s="116"/>
      <c r="H4" s="178"/>
    </row>
    <row r="5" spans="1:8" ht="30" customHeight="1" x14ac:dyDescent="0.25">
      <c r="A5" s="177"/>
      <c r="B5" s="286" t="s">
        <v>13</v>
      </c>
      <c r="C5" s="287"/>
      <c r="D5" s="164"/>
      <c r="E5" s="286" t="s">
        <v>41</v>
      </c>
      <c r="F5" s="287"/>
      <c r="G5" s="165"/>
      <c r="H5" s="178"/>
    </row>
    <row r="6" spans="1:8" ht="18.600000000000001" customHeight="1" x14ac:dyDescent="0.4">
      <c r="A6" s="177"/>
      <c r="B6" s="166"/>
      <c r="C6" s="166"/>
      <c r="D6" s="166"/>
      <c r="E6" s="166"/>
      <c r="F6" s="166"/>
      <c r="G6" s="166"/>
      <c r="H6" s="178"/>
    </row>
    <row r="7" spans="1:8" ht="30" customHeight="1" x14ac:dyDescent="0.25">
      <c r="A7" s="177"/>
      <c r="B7" s="285" t="s">
        <v>56</v>
      </c>
      <c r="C7" s="285"/>
      <c r="D7" s="285"/>
      <c r="E7" s="285"/>
      <c r="F7" s="285"/>
      <c r="G7" s="285"/>
      <c r="H7" s="178"/>
    </row>
    <row r="8" spans="1:8" ht="26.1" customHeight="1" x14ac:dyDescent="0.4">
      <c r="A8" s="177"/>
      <c r="B8" s="290" t="s">
        <v>14</v>
      </c>
      <c r="C8" s="291"/>
      <c r="D8" s="167"/>
      <c r="E8" s="288" t="s">
        <v>42</v>
      </c>
      <c r="F8" s="289"/>
      <c r="G8" s="168"/>
      <c r="H8" s="178"/>
    </row>
    <row r="9" spans="1:8" ht="24.95" customHeight="1" x14ac:dyDescent="0.4">
      <c r="A9" s="177"/>
      <c r="B9" s="288" t="s">
        <v>16</v>
      </c>
      <c r="C9" s="289"/>
      <c r="D9" s="167"/>
      <c r="E9" s="288" t="s">
        <v>17</v>
      </c>
      <c r="F9" s="289"/>
      <c r="G9" s="168"/>
      <c r="H9" s="178"/>
    </row>
    <row r="10" spans="1:8" ht="27.95" customHeight="1" x14ac:dyDescent="0.4">
      <c r="A10" s="177"/>
      <c r="B10" s="290" t="s">
        <v>40</v>
      </c>
      <c r="C10" s="291"/>
      <c r="D10" s="167"/>
      <c r="E10" s="180"/>
      <c r="F10" s="180"/>
      <c r="G10" s="181"/>
      <c r="H10" s="178"/>
    </row>
    <row r="11" spans="1:8" ht="30" customHeight="1" x14ac:dyDescent="0.25">
      <c r="A11" s="177"/>
      <c r="B11" s="285" t="s">
        <v>15</v>
      </c>
      <c r="C11" s="285"/>
      <c r="D11" s="285"/>
      <c r="E11" s="285"/>
      <c r="F11" s="285"/>
      <c r="G11" s="285"/>
      <c r="H11" s="178"/>
    </row>
    <row r="12" spans="1:8" ht="27" customHeight="1" x14ac:dyDescent="0.25">
      <c r="A12" s="177"/>
      <c r="B12" s="290" t="s">
        <v>14</v>
      </c>
      <c r="C12" s="291"/>
      <c r="D12" s="169"/>
      <c r="E12" s="290" t="s">
        <v>42</v>
      </c>
      <c r="F12" s="291"/>
      <c r="G12" s="165"/>
      <c r="H12" s="178"/>
    </row>
    <row r="13" spans="1:8" ht="24" customHeight="1" x14ac:dyDescent="0.4">
      <c r="A13" s="177"/>
      <c r="B13" s="288" t="s">
        <v>16</v>
      </c>
      <c r="C13" s="289"/>
      <c r="D13" s="169"/>
      <c r="E13" s="288" t="s">
        <v>17</v>
      </c>
      <c r="F13" s="289"/>
      <c r="G13" s="165"/>
      <c r="H13" s="178"/>
    </row>
    <row r="14" spans="1:8" ht="27.95" customHeight="1" x14ac:dyDescent="0.25">
      <c r="A14" s="177"/>
      <c r="B14" s="290" t="s">
        <v>40</v>
      </c>
      <c r="C14" s="291"/>
      <c r="D14" s="169"/>
      <c r="E14" s="239"/>
      <c r="F14" s="239"/>
      <c r="G14" s="240"/>
      <c r="H14" s="178"/>
    </row>
    <row r="15" spans="1:8" ht="25.5" customHeight="1" x14ac:dyDescent="0.25">
      <c r="A15" s="177"/>
      <c r="B15" s="130"/>
      <c r="C15" s="130"/>
      <c r="D15" s="131"/>
      <c r="E15" s="132"/>
      <c r="F15" s="132"/>
      <c r="G15" s="131"/>
      <c r="H15" s="178"/>
    </row>
    <row r="16" spans="1:8" ht="14.1" customHeight="1" x14ac:dyDescent="0.25">
      <c r="A16" s="177"/>
      <c r="B16" s="48"/>
      <c r="C16" s="48"/>
      <c r="D16" s="49"/>
      <c r="E16" s="50"/>
      <c r="F16" s="50"/>
      <c r="G16" s="49"/>
      <c r="H16" s="178"/>
    </row>
    <row r="17" spans="1:14" x14ac:dyDescent="0.25">
      <c r="A17" s="177"/>
      <c r="B17" s="116"/>
      <c r="C17" s="116"/>
      <c r="D17" s="116"/>
      <c r="E17" s="116"/>
      <c r="F17" s="116"/>
      <c r="G17" s="116"/>
      <c r="H17" s="178"/>
      <c r="I17" s="150"/>
      <c r="J17" s="150"/>
      <c r="K17" s="150"/>
      <c r="L17" s="150"/>
      <c r="M17" s="150"/>
      <c r="N17" s="150"/>
    </row>
    <row r="18" spans="1:14" ht="20.100000000000001" customHeight="1" x14ac:dyDescent="0.4">
      <c r="A18" s="246" t="str">
        <f>"التصنيف:  "&amp;الرئيسية!E10 &amp; "                                                                                                                                                                                                          إشارة المشاركة:  "&amp;الرئيسية!H10</f>
        <v>التصنيف:  متاح                                                                                                                                                                                                          إشارة المشاركة:  أبيض</v>
      </c>
      <c r="B18" s="247"/>
      <c r="C18" s="247"/>
      <c r="D18" s="247"/>
      <c r="E18" s="247"/>
      <c r="F18" s="247"/>
      <c r="G18" s="247"/>
      <c r="H18" s="248"/>
      <c r="I18" s="179"/>
      <c r="J18" s="179"/>
      <c r="K18" s="179"/>
      <c r="L18" s="150"/>
      <c r="M18" s="150"/>
      <c r="N18" s="150"/>
    </row>
    <row r="19" spans="1:14" x14ac:dyDescent="0.25">
      <c r="I19" s="150"/>
      <c r="J19" s="150"/>
      <c r="K19" s="150"/>
      <c r="L19" s="150"/>
      <c r="M19" s="150"/>
      <c r="N19" s="150"/>
    </row>
    <row r="20" spans="1:14" x14ac:dyDescent="0.25">
      <c r="I20" s="150"/>
      <c r="J20" s="150"/>
      <c r="K20" s="150"/>
      <c r="L20" s="150"/>
      <c r="M20" s="150"/>
      <c r="N20" s="150"/>
    </row>
    <row r="21" spans="1:14" x14ac:dyDescent="0.25">
      <c r="I21" s="150"/>
      <c r="J21" s="150"/>
      <c r="K21" s="150"/>
      <c r="L21" s="150"/>
      <c r="M21" s="150"/>
      <c r="N21" s="150"/>
    </row>
    <row r="22" spans="1:14" x14ac:dyDescent="0.25">
      <c r="I22" s="150"/>
      <c r="J22" s="150"/>
      <c r="K22" s="150"/>
      <c r="L22" s="150"/>
      <c r="M22" s="150"/>
      <c r="N22" s="150"/>
    </row>
    <row r="23" spans="1:14" x14ac:dyDescent="0.25">
      <c r="I23" s="150"/>
      <c r="J23" s="150"/>
      <c r="K23" s="150"/>
      <c r="L23" s="150"/>
      <c r="M23" s="150"/>
      <c r="N23" s="150"/>
    </row>
    <row r="24" spans="1:14" x14ac:dyDescent="0.25">
      <c r="I24" s="150"/>
      <c r="J24" s="150"/>
      <c r="K24" s="150"/>
      <c r="L24" s="150"/>
      <c r="M24" s="150"/>
      <c r="N24" s="150"/>
    </row>
  </sheetData>
  <sheetProtection password="D7AE" sheet="1" objects="1" scenarios="1"/>
  <mergeCells count="16">
    <mergeCell ref="A18:H18"/>
    <mergeCell ref="B3:G3"/>
    <mergeCell ref="B11:G11"/>
    <mergeCell ref="B7:G7"/>
    <mergeCell ref="E5:F5"/>
    <mergeCell ref="E8:F8"/>
    <mergeCell ref="E9:F9"/>
    <mergeCell ref="B5:C5"/>
    <mergeCell ref="B8:C8"/>
    <mergeCell ref="B9:C9"/>
    <mergeCell ref="B10:C10"/>
    <mergeCell ref="E12:F12"/>
    <mergeCell ref="E13:F13"/>
    <mergeCell ref="B12:C12"/>
    <mergeCell ref="B13:C13"/>
    <mergeCell ref="B14:C14"/>
  </mergeCells>
  <printOptions horizontalCentered="1" verticalCentered="1"/>
  <pageMargins left="0.7" right="0.7" top="0.75" bottom="0.75" header="0.3" footer="0.3"/>
  <pageSetup paperSize="9" orientation="landscape" r:id="rId1"/>
  <headerFooter differentFirst="1">
    <oddHeader>&amp;L&amp;"Times New Roman,Regular"&amp;12معلومات أساسية عن الجهة&amp;R&amp;F</oddHeader>
    <oddFooter>&amp;R&amp;"Calibri"&amp;11&amp;K000000&amp;"Calibri"&amp;11&amp;K000000&amp;"Calibri"&amp;11&amp;K000000&amp;"Calibri"&amp;11&amp;K000000&amp;"Times New Roman,Regular"&amp;12  &amp;G | &amp;P_x000D_&amp;1#&amp;"Courier New"&amp;10&amp;K317100متاح</oddFooter>
    <firstHeader>&amp;R&amp;F</firstHeader>
    <firstFooter>&amp;R&amp;"Calibri"&amp;11&amp;K000000&amp;"Calibri"&amp;11&amp;K000000&amp;"Calibri"&amp;11&amp;K000000&amp;"Calibri"&amp;11&amp;K000000  &amp;G | &amp;P_x000D_&amp;1#&amp;"Courier New"&amp;10&amp;K317100متاح</first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29"/>
  <sheetViews>
    <sheetView showGridLines="0" rightToLeft="1" zoomScaleNormal="100" workbookViewId="0"/>
  </sheetViews>
  <sheetFormatPr defaultColWidth="8.85546875" defaultRowHeight="15" x14ac:dyDescent="0.25"/>
  <cols>
    <col min="1" max="2" width="8.85546875" style="6"/>
    <col min="3" max="3" width="15" style="6" customWidth="1"/>
    <col min="4" max="4" width="36.42578125" style="6" customWidth="1"/>
    <col min="5" max="5" width="33.140625" style="6" customWidth="1"/>
    <col min="6" max="17" width="15.85546875" style="6" customWidth="1"/>
    <col min="18" max="18" width="30.7109375" style="6" customWidth="1"/>
    <col min="19" max="23" width="15.85546875" style="6" customWidth="1"/>
    <col min="24" max="16384" width="8.85546875" style="6"/>
  </cols>
  <sheetData>
    <row r="1" spans="1:24" ht="25.5" customHeight="1" x14ac:dyDescent="0.25">
      <c r="A1" s="173"/>
      <c r="B1" s="175"/>
      <c r="C1" s="174"/>
      <c r="D1" s="175"/>
      <c r="E1" s="175"/>
      <c r="F1" s="175"/>
      <c r="G1" s="175"/>
      <c r="H1" s="175"/>
      <c r="I1" s="175"/>
      <c r="J1" s="175"/>
      <c r="K1" s="175"/>
      <c r="L1" s="175"/>
      <c r="M1" s="175"/>
      <c r="N1" s="175"/>
      <c r="O1" s="175"/>
      <c r="P1" s="175"/>
      <c r="Q1" s="175"/>
      <c r="R1" s="175"/>
      <c r="S1" s="175"/>
      <c r="T1" s="175"/>
      <c r="U1" s="175"/>
      <c r="V1" s="175"/>
      <c r="W1" s="175"/>
      <c r="X1" s="176"/>
    </row>
    <row r="2" spans="1:24" ht="96.95" customHeight="1" x14ac:dyDescent="0.25">
      <c r="A2" s="177"/>
      <c r="B2" s="116"/>
      <c r="C2" s="163"/>
      <c r="D2" s="116"/>
      <c r="E2" s="116"/>
      <c r="F2" s="116"/>
      <c r="G2" s="116"/>
      <c r="H2" s="116"/>
      <c r="I2" s="116"/>
      <c r="J2" s="116"/>
      <c r="K2" s="116"/>
      <c r="L2" s="116"/>
      <c r="M2" s="116"/>
      <c r="N2" s="116"/>
      <c r="O2" s="116"/>
      <c r="P2" s="116"/>
      <c r="Q2" s="116"/>
      <c r="R2" s="116"/>
      <c r="S2" s="116"/>
      <c r="T2" s="116"/>
      <c r="U2" s="116"/>
      <c r="V2" s="116"/>
      <c r="W2" s="116"/>
      <c r="X2" s="178"/>
    </row>
    <row r="3" spans="1:24" ht="24.95" customHeight="1" x14ac:dyDescent="0.25">
      <c r="A3" s="177"/>
      <c r="B3" s="116"/>
      <c r="C3" s="284"/>
      <c r="D3" s="284"/>
      <c r="E3" s="284"/>
      <c r="F3" s="284"/>
      <c r="G3" s="284"/>
      <c r="H3" s="284"/>
      <c r="I3" s="284"/>
      <c r="J3" s="284"/>
      <c r="K3" s="284"/>
      <c r="L3" s="284"/>
      <c r="M3" s="284"/>
      <c r="N3" s="284"/>
      <c r="O3" s="284"/>
      <c r="P3" s="284"/>
      <c r="Q3" s="284"/>
      <c r="R3" s="284"/>
      <c r="S3" s="284"/>
      <c r="T3" s="284"/>
      <c r="U3" s="284"/>
      <c r="V3" s="284"/>
      <c r="W3" s="284"/>
      <c r="X3" s="178"/>
    </row>
    <row r="4" spans="1:24" ht="30.95" customHeight="1" x14ac:dyDescent="0.25">
      <c r="A4" s="177"/>
      <c r="B4" s="116"/>
      <c r="C4" s="116"/>
      <c r="D4" s="116"/>
      <c r="E4" s="116"/>
      <c r="F4" s="116"/>
      <c r="G4" s="116"/>
      <c r="H4" s="116"/>
      <c r="I4" s="116"/>
      <c r="J4" s="116"/>
      <c r="K4" s="116"/>
      <c r="L4" s="116"/>
      <c r="M4" s="116"/>
      <c r="N4" s="116"/>
      <c r="O4" s="116"/>
      <c r="P4" s="116"/>
      <c r="Q4" s="116"/>
      <c r="R4" s="116"/>
      <c r="S4" s="116"/>
      <c r="T4" s="116"/>
      <c r="U4" s="116"/>
      <c r="V4" s="116"/>
      <c r="W4" s="116"/>
      <c r="X4" s="178"/>
    </row>
    <row r="5" spans="1:24" ht="30.95" customHeight="1" x14ac:dyDescent="0.25">
      <c r="A5" s="177"/>
      <c r="B5" s="292" t="s">
        <v>272</v>
      </c>
      <c r="C5" s="292" t="s">
        <v>273</v>
      </c>
      <c r="D5" s="292" t="s">
        <v>290</v>
      </c>
      <c r="E5" s="292" t="s">
        <v>291</v>
      </c>
      <c r="F5" s="295" t="s">
        <v>371</v>
      </c>
      <c r="G5" s="296"/>
      <c r="H5" s="296"/>
      <c r="I5" s="296"/>
      <c r="J5" s="296"/>
      <c r="K5" s="296"/>
      <c r="L5" s="296"/>
      <c r="M5" s="296"/>
      <c r="N5" s="296"/>
      <c r="O5" s="296"/>
      <c r="P5" s="296"/>
      <c r="Q5" s="296"/>
      <c r="R5" s="296"/>
      <c r="S5" s="296"/>
      <c r="T5" s="296"/>
      <c r="U5" s="296"/>
      <c r="V5" s="296"/>
      <c r="W5" s="297"/>
      <c r="X5" s="178"/>
    </row>
    <row r="6" spans="1:24" ht="42" customHeight="1" x14ac:dyDescent="0.25">
      <c r="A6" s="177"/>
      <c r="B6" s="292"/>
      <c r="C6" s="292"/>
      <c r="D6" s="292"/>
      <c r="E6" s="292"/>
      <c r="F6" s="293" t="s">
        <v>352</v>
      </c>
      <c r="G6" s="293" t="s">
        <v>353</v>
      </c>
      <c r="H6" s="293" t="s">
        <v>354</v>
      </c>
      <c r="I6" s="293" t="s">
        <v>355</v>
      </c>
      <c r="J6" s="293" t="s">
        <v>356</v>
      </c>
      <c r="K6" s="293" t="s">
        <v>357</v>
      </c>
      <c r="L6" s="293" t="s">
        <v>358</v>
      </c>
      <c r="M6" s="293" t="s">
        <v>359</v>
      </c>
      <c r="N6" s="293" t="s">
        <v>360</v>
      </c>
      <c r="O6" s="293" t="s">
        <v>361</v>
      </c>
      <c r="P6" s="293" t="s">
        <v>362</v>
      </c>
      <c r="Q6" s="298" t="s">
        <v>363</v>
      </c>
      <c r="R6" s="298" t="s">
        <v>364</v>
      </c>
      <c r="S6" s="298" t="s">
        <v>365</v>
      </c>
      <c r="T6" s="298" t="s">
        <v>366</v>
      </c>
      <c r="U6" s="299" t="s">
        <v>367</v>
      </c>
      <c r="V6" s="297"/>
      <c r="W6" s="300" t="s">
        <v>370</v>
      </c>
      <c r="X6" s="178"/>
    </row>
    <row r="7" spans="1:24" ht="77.099999999999994" customHeight="1" x14ac:dyDescent="0.25">
      <c r="A7" s="177"/>
      <c r="B7" s="292"/>
      <c r="C7" s="292"/>
      <c r="D7" s="292"/>
      <c r="E7" s="292"/>
      <c r="F7" s="294"/>
      <c r="G7" s="294"/>
      <c r="H7" s="294"/>
      <c r="I7" s="294"/>
      <c r="J7" s="294"/>
      <c r="K7" s="294"/>
      <c r="L7" s="294"/>
      <c r="M7" s="294"/>
      <c r="N7" s="294"/>
      <c r="O7" s="294"/>
      <c r="P7" s="294"/>
      <c r="Q7" s="293"/>
      <c r="R7" s="293"/>
      <c r="S7" s="293"/>
      <c r="T7" s="293"/>
      <c r="U7" s="236" t="s">
        <v>368</v>
      </c>
      <c r="V7" s="236" t="s">
        <v>369</v>
      </c>
      <c r="W7" s="301"/>
      <c r="X7" s="188"/>
    </row>
    <row r="8" spans="1:24" ht="50.1" customHeight="1" x14ac:dyDescent="0.25">
      <c r="A8" s="177"/>
      <c r="B8" s="220">
        <v>1</v>
      </c>
      <c r="C8" s="221"/>
      <c r="D8" s="222"/>
      <c r="E8" s="222"/>
      <c r="F8" s="231"/>
      <c r="G8" s="231"/>
      <c r="H8" s="231"/>
      <c r="I8" s="231"/>
      <c r="J8" s="231"/>
      <c r="K8" s="231"/>
      <c r="L8" s="231"/>
      <c r="M8" s="231"/>
      <c r="N8" s="231"/>
      <c r="O8" s="231"/>
      <c r="P8" s="231"/>
      <c r="Q8" s="231"/>
      <c r="R8" s="231"/>
      <c r="S8" s="231"/>
      <c r="T8" s="231"/>
      <c r="U8" s="222"/>
      <c r="V8" s="231"/>
      <c r="W8" s="237"/>
      <c r="X8" s="178"/>
    </row>
    <row r="9" spans="1:24" ht="50.1" customHeight="1" x14ac:dyDescent="0.25">
      <c r="A9" s="177"/>
      <c r="B9" s="189">
        <v>2</v>
      </c>
      <c r="C9" s="190"/>
      <c r="D9" s="191"/>
      <c r="E9" s="191"/>
      <c r="F9" s="231"/>
      <c r="G9" s="231"/>
      <c r="H9" s="231"/>
      <c r="I9" s="231"/>
      <c r="J9" s="231"/>
      <c r="K9" s="231"/>
      <c r="L9" s="231"/>
      <c r="M9" s="231"/>
      <c r="N9" s="231"/>
      <c r="O9" s="231"/>
      <c r="P9" s="231"/>
      <c r="Q9" s="231"/>
      <c r="R9" s="231"/>
      <c r="S9" s="231"/>
      <c r="T9" s="231"/>
      <c r="U9" s="191"/>
      <c r="V9" s="231"/>
      <c r="W9" s="232" t="str">
        <f t="shared" ref="W9:W12" si="0">IF(C9 = "", "", SUM(F9:T9,V9))</f>
        <v/>
      </c>
      <c r="X9" s="178"/>
    </row>
    <row r="10" spans="1:24" ht="50.1" customHeight="1" x14ac:dyDescent="0.25">
      <c r="A10" s="177"/>
      <c r="B10" s="189">
        <v>3</v>
      </c>
      <c r="C10" s="190"/>
      <c r="D10" s="191"/>
      <c r="E10" s="191"/>
      <c r="F10" s="231"/>
      <c r="G10" s="231"/>
      <c r="H10" s="231"/>
      <c r="I10" s="231"/>
      <c r="J10" s="231"/>
      <c r="K10" s="231"/>
      <c r="L10" s="231"/>
      <c r="M10" s="231"/>
      <c r="N10" s="231"/>
      <c r="O10" s="231"/>
      <c r="P10" s="231"/>
      <c r="Q10" s="231"/>
      <c r="R10" s="231"/>
      <c r="S10" s="231"/>
      <c r="T10" s="231"/>
      <c r="U10" s="191"/>
      <c r="V10" s="231"/>
      <c r="W10" s="232" t="str">
        <f t="shared" si="0"/>
        <v/>
      </c>
      <c r="X10" s="178"/>
    </row>
    <row r="11" spans="1:24" ht="50.1" customHeight="1" x14ac:dyDescent="0.25">
      <c r="A11" s="177"/>
      <c r="B11" s="189">
        <v>4</v>
      </c>
      <c r="C11" s="190"/>
      <c r="D11" s="191"/>
      <c r="E11" s="191"/>
      <c r="F11" s="231"/>
      <c r="G11" s="231"/>
      <c r="H11" s="231"/>
      <c r="I11" s="231"/>
      <c r="J11" s="231"/>
      <c r="K11" s="231"/>
      <c r="L11" s="231"/>
      <c r="M11" s="231"/>
      <c r="N11" s="231"/>
      <c r="O11" s="231"/>
      <c r="P11" s="231"/>
      <c r="Q11" s="231"/>
      <c r="R11" s="231"/>
      <c r="S11" s="231"/>
      <c r="T11" s="231"/>
      <c r="U11" s="191"/>
      <c r="V11" s="231"/>
      <c r="W11" s="232" t="str">
        <f t="shared" si="0"/>
        <v/>
      </c>
      <c r="X11" s="178"/>
    </row>
    <row r="12" spans="1:24" ht="50.1" customHeight="1" x14ac:dyDescent="0.25">
      <c r="A12" s="177"/>
      <c r="B12" s="192">
        <v>5</v>
      </c>
      <c r="C12" s="190"/>
      <c r="D12" s="193"/>
      <c r="E12" s="193"/>
      <c r="F12" s="231"/>
      <c r="G12" s="231"/>
      <c r="H12" s="231"/>
      <c r="I12" s="231"/>
      <c r="J12" s="231"/>
      <c r="K12" s="231"/>
      <c r="L12" s="231"/>
      <c r="M12" s="231"/>
      <c r="N12" s="231"/>
      <c r="O12" s="231"/>
      <c r="P12" s="231"/>
      <c r="Q12" s="231"/>
      <c r="R12" s="231"/>
      <c r="S12" s="231"/>
      <c r="T12" s="231"/>
      <c r="U12" s="193"/>
      <c r="V12" s="231"/>
      <c r="W12" s="232" t="str">
        <f t="shared" si="0"/>
        <v/>
      </c>
      <c r="X12" s="178"/>
    </row>
    <row r="13" spans="1:24" ht="39.950000000000003" customHeight="1" x14ac:dyDescent="0.25">
      <c r="A13" s="177"/>
      <c r="B13" s="194"/>
      <c r="C13" s="194"/>
      <c r="D13" s="194"/>
      <c r="E13" s="194"/>
      <c r="F13" s="194"/>
      <c r="G13" s="194"/>
      <c r="H13" s="194"/>
      <c r="I13" s="194"/>
      <c r="J13" s="194"/>
      <c r="K13" s="194"/>
      <c r="L13" s="194"/>
      <c r="M13" s="194"/>
      <c r="N13" s="194"/>
      <c r="O13" s="194"/>
      <c r="P13" s="194"/>
      <c r="Q13" s="194"/>
      <c r="R13" s="194"/>
      <c r="S13" s="194"/>
      <c r="T13" s="194"/>
      <c r="U13" s="194"/>
      <c r="V13" s="194"/>
      <c r="W13" s="194"/>
      <c r="X13" s="178"/>
    </row>
    <row r="14" spans="1:24" ht="20.100000000000001" customHeight="1" x14ac:dyDescent="0.4">
      <c r="A14" s="246" t="str">
        <f>"التصنيف:  "&amp;الرئيسية!E10 &amp; "                                                                                                                                                                                                                                              إشارة المشاركة:  "&amp;الرئيسية!H10</f>
        <v>التصنيف:  متاح                                                                                                                                                                                                                                              إشارة المشاركة:  أبيض</v>
      </c>
      <c r="B14" s="247"/>
      <c r="C14" s="247"/>
      <c r="D14" s="247"/>
      <c r="E14" s="247"/>
      <c r="F14" s="247"/>
      <c r="G14" s="247"/>
      <c r="H14" s="247"/>
      <c r="I14" s="247"/>
      <c r="J14" s="247"/>
      <c r="K14" s="247"/>
      <c r="L14" s="247"/>
      <c r="M14" s="247"/>
      <c r="N14" s="247"/>
      <c r="O14" s="247"/>
      <c r="P14" s="247"/>
      <c r="Q14" s="247"/>
      <c r="R14" s="247"/>
      <c r="S14" s="247"/>
      <c r="T14" s="247"/>
      <c r="U14" s="247"/>
      <c r="V14" s="247"/>
      <c r="W14" s="247"/>
      <c r="X14" s="248"/>
    </row>
    <row r="15" spans="1:24" ht="39.950000000000003" customHeight="1" x14ac:dyDescent="0.25">
      <c r="A15" s="150"/>
      <c r="B15" s="182"/>
      <c r="C15" s="182"/>
      <c r="D15" s="182"/>
      <c r="E15" s="182"/>
      <c r="F15" s="182"/>
      <c r="G15" s="182"/>
      <c r="H15" s="182"/>
      <c r="I15" s="182"/>
      <c r="J15" s="182"/>
      <c r="K15" s="182"/>
      <c r="L15" s="182"/>
      <c r="M15" s="182"/>
      <c r="N15" s="182"/>
      <c r="O15" s="182"/>
      <c r="P15" s="182"/>
      <c r="Q15" s="182"/>
      <c r="R15" s="182"/>
      <c r="S15" s="182"/>
      <c r="T15" s="182"/>
      <c r="U15" s="182"/>
      <c r="V15" s="182"/>
      <c r="W15" s="182"/>
      <c r="X15" s="150"/>
    </row>
    <row r="16" spans="1:24" ht="39.950000000000003" customHeight="1" x14ac:dyDescent="0.25">
      <c r="A16" s="150"/>
      <c r="B16" s="182"/>
      <c r="C16" s="182"/>
      <c r="D16" s="182"/>
      <c r="E16" s="182"/>
      <c r="F16" s="182"/>
      <c r="G16" s="182"/>
      <c r="H16" s="182"/>
      <c r="I16" s="182"/>
      <c r="J16" s="182"/>
      <c r="K16" s="182"/>
      <c r="L16" s="182"/>
      <c r="M16" s="182"/>
      <c r="N16" s="182"/>
      <c r="O16" s="182"/>
      <c r="P16" s="182"/>
      <c r="Q16" s="182"/>
      <c r="R16" s="182"/>
      <c r="S16" s="182"/>
      <c r="T16" s="182"/>
      <c r="U16" s="182"/>
      <c r="V16" s="182"/>
      <c r="W16" s="182"/>
      <c r="X16" s="150"/>
    </row>
    <row r="17" spans="1:24" ht="39.950000000000003" customHeight="1" x14ac:dyDescent="0.25">
      <c r="A17" s="150"/>
      <c r="B17" s="182"/>
      <c r="C17" s="182"/>
      <c r="D17" s="182"/>
      <c r="E17" s="182"/>
      <c r="F17" s="182"/>
      <c r="G17" s="182"/>
      <c r="H17" s="182"/>
      <c r="I17" s="182"/>
      <c r="J17" s="182"/>
      <c r="K17" s="182"/>
      <c r="L17" s="182"/>
      <c r="M17" s="182"/>
      <c r="N17" s="182"/>
      <c r="O17" s="182"/>
      <c r="P17" s="182"/>
      <c r="Q17" s="182"/>
      <c r="R17" s="182"/>
      <c r="S17" s="182"/>
      <c r="T17" s="182"/>
      <c r="U17" s="182"/>
      <c r="V17" s="182"/>
      <c r="W17" s="182"/>
      <c r="X17" s="150"/>
    </row>
    <row r="18" spans="1:24" ht="39.950000000000003" customHeight="1" x14ac:dyDescent="0.25">
      <c r="A18" s="150"/>
      <c r="B18" s="182"/>
      <c r="C18" s="182"/>
      <c r="D18" s="182"/>
      <c r="E18" s="182"/>
      <c r="F18" s="182"/>
      <c r="G18" s="182"/>
      <c r="H18" s="182"/>
      <c r="I18" s="182"/>
      <c r="J18" s="182"/>
      <c r="K18" s="182"/>
      <c r="L18" s="182"/>
      <c r="M18" s="182"/>
      <c r="N18" s="182"/>
      <c r="O18" s="182"/>
      <c r="P18" s="182"/>
      <c r="Q18" s="182"/>
      <c r="R18" s="182"/>
      <c r="S18" s="182"/>
      <c r="T18" s="182"/>
      <c r="U18" s="182"/>
      <c r="V18" s="182"/>
      <c r="W18" s="182"/>
      <c r="X18" s="150"/>
    </row>
    <row r="19" spans="1:24" ht="39.950000000000003" customHeight="1" x14ac:dyDescent="0.25">
      <c r="A19" s="150"/>
      <c r="B19" s="150"/>
      <c r="C19" s="183"/>
      <c r="D19" s="184"/>
      <c r="E19" s="183"/>
      <c r="F19" s="183"/>
      <c r="G19" s="183"/>
      <c r="H19" s="183"/>
      <c r="I19" s="183"/>
      <c r="J19" s="183"/>
      <c r="K19" s="183"/>
      <c r="L19" s="183"/>
      <c r="M19" s="183"/>
      <c r="N19" s="183"/>
      <c r="O19" s="183"/>
      <c r="P19" s="183"/>
      <c r="Q19" s="183"/>
      <c r="R19" s="183"/>
      <c r="S19" s="183"/>
      <c r="T19" s="183"/>
      <c r="U19" s="183"/>
      <c r="V19" s="183"/>
      <c r="W19" s="183"/>
      <c r="X19" s="150"/>
    </row>
    <row r="20" spans="1:24" ht="39.950000000000003" customHeight="1" x14ac:dyDescent="0.25">
      <c r="A20" s="150"/>
      <c r="B20" s="150"/>
      <c r="C20" s="185"/>
      <c r="D20" s="184"/>
      <c r="E20" s="186"/>
      <c r="F20" s="186"/>
      <c r="G20" s="186"/>
      <c r="H20" s="186"/>
      <c r="I20" s="186"/>
      <c r="J20" s="186"/>
      <c r="K20" s="186"/>
      <c r="L20" s="186"/>
      <c r="M20" s="186"/>
      <c r="N20" s="186"/>
      <c r="O20" s="186"/>
      <c r="P20" s="186"/>
      <c r="Q20" s="186"/>
      <c r="R20" s="186"/>
      <c r="S20" s="186"/>
      <c r="T20" s="186"/>
      <c r="U20" s="186"/>
      <c r="V20" s="186"/>
      <c r="W20" s="186"/>
      <c r="X20" s="150"/>
    </row>
    <row r="21" spans="1:24" ht="39.950000000000003" customHeight="1" x14ac:dyDescent="0.25">
      <c r="A21" s="150"/>
      <c r="B21" s="150"/>
      <c r="C21" s="183"/>
      <c r="D21" s="184"/>
      <c r="E21" s="186"/>
      <c r="F21" s="186"/>
      <c r="G21" s="186"/>
      <c r="H21" s="186"/>
      <c r="I21" s="186"/>
      <c r="J21" s="186"/>
      <c r="K21" s="186"/>
      <c r="L21" s="186"/>
      <c r="M21" s="186"/>
      <c r="N21" s="186"/>
      <c r="O21" s="186"/>
      <c r="P21" s="186"/>
      <c r="Q21" s="186"/>
      <c r="R21" s="186"/>
      <c r="S21" s="186"/>
      <c r="T21" s="186"/>
      <c r="U21" s="186"/>
      <c r="V21" s="186"/>
      <c r="W21" s="186"/>
      <c r="X21" s="150"/>
    </row>
    <row r="22" spans="1:24" ht="39.950000000000003" customHeight="1" x14ac:dyDescent="0.25">
      <c r="A22" s="150"/>
      <c r="B22" s="150"/>
      <c r="C22" s="183"/>
      <c r="D22" s="184"/>
      <c r="E22" s="186"/>
      <c r="F22" s="186"/>
      <c r="G22" s="186"/>
      <c r="H22" s="186"/>
      <c r="I22" s="186"/>
      <c r="J22" s="186"/>
      <c r="K22" s="186"/>
      <c r="L22" s="186"/>
      <c r="M22" s="186"/>
      <c r="N22" s="186"/>
      <c r="O22" s="186"/>
      <c r="P22" s="186"/>
      <c r="Q22" s="186"/>
      <c r="R22" s="186"/>
      <c r="S22" s="186"/>
      <c r="T22" s="186"/>
      <c r="U22" s="186"/>
      <c r="V22" s="186"/>
      <c r="W22" s="186"/>
      <c r="X22" s="150"/>
    </row>
    <row r="23" spans="1:24" ht="39.950000000000003" customHeight="1" x14ac:dyDescent="0.25">
      <c r="A23" s="150"/>
      <c r="B23" s="150"/>
      <c r="C23" s="183"/>
      <c r="D23" s="184"/>
      <c r="E23" s="186"/>
      <c r="F23" s="186"/>
      <c r="G23" s="186"/>
      <c r="H23" s="186"/>
      <c r="I23" s="186"/>
      <c r="J23" s="186"/>
      <c r="K23" s="186"/>
      <c r="L23" s="186"/>
      <c r="M23" s="186"/>
      <c r="N23" s="186"/>
      <c r="O23" s="186"/>
      <c r="P23" s="186"/>
      <c r="Q23" s="186"/>
      <c r="R23" s="186"/>
      <c r="S23" s="186"/>
      <c r="T23" s="186"/>
      <c r="U23" s="186"/>
      <c r="V23" s="186"/>
      <c r="W23" s="186"/>
      <c r="X23" s="150"/>
    </row>
    <row r="24" spans="1:24" ht="39.950000000000003" customHeight="1" x14ac:dyDescent="0.25">
      <c r="A24" s="150"/>
      <c r="B24" s="150"/>
      <c r="C24" s="183"/>
      <c r="D24" s="184"/>
      <c r="E24" s="186"/>
      <c r="F24" s="186"/>
      <c r="G24" s="186"/>
      <c r="H24" s="186"/>
      <c r="I24" s="186"/>
      <c r="J24" s="186"/>
      <c r="K24" s="186"/>
      <c r="L24" s="186"/>
      <c r="M24" s="186"/>
      <c r="N24" s="186"/>
      <c r="O24" s="186"/>
      <c r="P24" s="186"/>
      <c r="Q24" s="186"/>
      <c r="R24" s="186"/>
      <c r="S24" s="186"/>
      <c r="T24" s="186"/>
      <c r="U24" s="186"/>
      <c r="V24" s="186"/>
      <c r="W24" s="186"/>
      <c r="X24" s="150"/>
    </row>
    <row r="25" spans="1:24" ht="39.950000000000003" customHeight="1" x14ac:dyDescent="0.25">
      <c r="A25" s="150"/>
      <c r="B25" s="150"/>
      <c r="C25" s="183"/>
      <c r="D25" s="184"/>
      <c r="E25" s="186"/>
      <c r="F25" s="186"/>
      <c r="G25" s="186"/>
      <c r="H25" s="186"/>
      <c r="I25" s="186"/>
      <c r="J25" s="186"/>
      <c r="K25" s="186"/>
      <c r="L25" s="186"/>
      <c r="M25" s="186"/>
      <c r="N25" s="186"/>
      <c r="O25" s="186"/>
      <c r="P25" s="186"/>
      <c r="Q25" s="186"/>
      <c r="R25" s="186"/>
      <c r="S25" s="186"/>
      <c r="T25" s="186"/>
      <c r="U25" s="186"/>
      <c r="V25" s="186"/>
      <c r="W25" s="186"/>
      <c r="X25" s="150"/>
    </row>
    <row r="26" spans="1:24" ht="39.950000000000003" customHeight="1" x14ac:dyDescent="0.25">
      <c r="A26" s="150"/>
      <c r="B26" s="150"/>
      <c r="C26" s="185"/>
      <c r="D26" s="184"/>
      <c r="E26" s="185"/>
      <c r="F26" s="185"/>
      <c r="G26" s="185"/>
      <c r="H26" s="185"/>
      <c r="I26" s="185"/>
      <c r="J26" s="185"/>
      <c r="K26" s="185"/>
      <c r="L26" s="185"/>
      <c r="M26" s="185"/>
      <c r="N26" s="185"/>
      <c r="O26" s="185"/>
      <c r="P26" s="185"/>
      <c r="Q26" s="185"/>
      <c r="R26" s="185"/>
      <c r="S26" s="185"/>
      <c r="T26" s="185"/>
      <c r="U26" s="185"/>
      <c r="V26" s="185"/>
      <c r="W26" s="185"/>
      <c r="X26" s="150"/>
    </row>
    <row r="27" spans="1:24" ht="39.950000000000003" customHeight="1" x14ac:dyDescent="0.25">
      <c r="A27" s="150"/>
      <c r="B27" s="150"/>
      <c r="C27" s="183"/>
      <c r="D27" s="187"/>
      <c r="E27" s="183"/>
      <c r="F27" s="183"/>
      <c r="G27" s="183"/>
      <c r="H27" s="183"/>
      <c r="I27" s="183"/>
      <c r="J27" s="183"/>
      <c r="K27" s="183"/>
      <c r="L27" s="183"/>
      <c r="M27" s="183"/>
      <c r="N27" s="183"/>
      <c r="O27" s="183"/>
      <c r="P27" s="183"/>
      <c r="Q27" s="183"/>
      <c r="R27" s="183"/>
      <c r="S27" s="183"/>
      <c r="T27" s="183"/>
      <c r="U27" s="183"/>
      <c r="V27" s="183"/>
      <c r="W27" s="183"/>
      <c r="X27" s="150"/>
    </row>
    <row r="28" spans="1:24" ht="14.1" customHeight="1" x14ac:dyDescent="0.25">
      <c r="A28" s="150"/>
      <c r="B28" s="150"/>
      <c r="C28" s="170"/>
      <c r="D28" s="171"/>
      <c r="E28" s="172"/>
      <c r="F28" s="172"/>
      <c r="G28" s="172"/>
      <c r="H28" s="172"/>
      <c r="I28" s="172"/>
      <c r="J28" s="172"/>
      <c r="K28" s="172"/>
      <c r="L28" s="172"/>
      <c r="M28" s="172"/>
      <c r="N28" s="172"/>
      <c r="O28" s="172"/>
      <c r="P28" s="172"/>
      <c r="Q28" s="172"/>
      <c r="R28" s="172"/>
      <c r="S28" s="172"/>
      <c r="T28" s="172"/>
      <c r="U28" s="172"/>
      <c r="V28" s="172"/>
      <c r="W28" s="172"/>
      <c r="X28" s="150"/>
    </row>
    <row r="29" spans="1:24" ht="14.1" customHeight="1" x14ac:dyDescent="0.25">
      <c r="A29" s="150"/>
      <c r="B29" s="170"/>
      <c r="C29" s="171"/>
      <c r="D29" s="172"/>
      <c r="E29" s="171"/>
      <c r="F29" s="171"/>
      <c r="G29" s="171"/>
      <c r="H29" s="171"/>
      <c r="I29" s="171"/>
      <c r="J29" s="171"/>
      <c r="K29" s="171"/>
      <c r="L29" s="171"/>
      <c r="M29" s="171"/>
      <c r="N29" s="171"/>
      <c r="O29" s="171"/>
      <c r="P29" s="171"/>
      <c r="Q29" s="171"/>
      <c r="R29" s="171"/>
      <c r="S29" s="171"/>
      <c r="T29" s="171"/>
      <c r="U29" s="171"/>
      <c r="V29" s="171"/>
      <c r="W29" s="171"/>
    </row>
  </sheetData>
  <sheetProtection password="D7AE" sheet="1" objects="1" scenarios="1"/>
  <mergeCells count="24">
    <mergeCell ref="T6:T7"/>
    <mergeCell ref="U6:V6"/>
    <mergeCell ref="W6:W7"/>
    <mergeCell ref="M6:M7"/>
    <mergeCell ref="N6:N7"/>
    <mergeCell ref="O6:O7"/>
    <mergeCell ref="P6:P7"/>
    <mergeCell ref="Q6:Q7"/>
    <mergeCell ref="A14:X14"/>
    <mergeCell ref="C3:W3"/>
    <mergeCell ref="B5:B7"/>
    <mergeCell ref="C5:C7"/>
    <mergeCell ref="D5:D7"/>
    <mergeCell ref="E5:E7"/>
    <mergeCell ref="F6:F7"/>
    <mergeCell ref="G6:G7"/>
    <mergeCell ref="H6:H7"/>
    <mergeCell ref="I6:I7"/>
    <mergeCell ref="J6:J7"/>
    <mergeCell ref="K6:K7"/>
    <mergeCell ref="L6:L7"/>
    <mergeCell ref="F5:W5"/>
    <mergeCell ref="R6:R7"/>
    <mergeCell ref="S6:S7"/>
  </mergeCells>
  <dataValidations count="1">
    <dataValidation type="whole" allowBlank="1" showInputMessage="1" showErrorMessage="1" sqref="F8:T12">
      <formula1>0</formula1>
      <formula2>1000000</formula2>
    </dataValidation>
  </dataValidations>
  <printOptions horizontalCentered="1" verticalCentered="1"/>
  <pageMargins left="0.7" right="0.7" top="0.75" bottom="0.75" header="0.3" footer="0.3"/>
  <pageSetup paperSize="9" orientation="landscape" r:id="rId1"/>
  <headerFooter differentFirst="1">
    <oddHeader>&amp;L&amp;"Times New Roman,Regular"&amp;12معلومات أساسية عن الجهة&amp;R&amp;F</oddHeader>
    <oddFooter>&amp;R&amp;"Calibri"&amp;11&amp;K000000&amp;"Calibri"&amp;11&amp;K000000&amp;"Calibri"&amp;11&amp;K000000&amp;"Calibri"&amp;11&amp;K000000&amp;"Times New Roman,Regular"&amp;12  &amp;G | &amp;P_x000D_&amp;1#&amp;"Courier New"&amp;10&amp;K317100متاح</oddFooter>
    <firstHeader>&amp;R&amp;F</firstHeader>
    <firstFooter>&amp;R&amp;"Calibri"&amp;11&amp;K000000&amp;"Calibri"&amp;11&amp;K000000&amp;"Calibri"&amp;11&amp;K000000&amp;"Calibri"&amp;11&amp;K000000  &amp;G | &amp;P_x000D_&amp;1#&amp;"Courier New"&amp;10&amp;K317100متاح</first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x14:formula1>
            <xm:f>SysCategory!$E$5:$E$13</xm:f>
          </x14:formula1>
          <xm:sqref>D8:D12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E3:E13"/>
  <sheetViews>
    <sheetView topLeftCell="E1" workbookViewId="0">
      <selection activeCell="I11" sqref="I11"/>
    </sheetView>
  </sheetViews>
  <sheetFormatPr defaultColWidth="8.85546875" defaultRowHeight="15" x14ac:dyDescent="0.25"/>
  <cols>
    <col min="5" max="5" width="41.140625" customWidth="1"/>
  </cols>
  <sheetData>
    <row r="3" spans="5:5" ht="20.25" x14ac:dyDescent="0.25">
      <c r="E3" s="145" t="s">
        <v>331</v>
      </c>
    </row>
    <row r="4" spans="5:5" ht="20.25" x14ac:dyDescent="0.25">
      <c r="E4" s="145" t="s">
        <v>290</v>
      </c>
    </row>
    <row r="5" spans="5:5" ht="20.25" x14ac:dyDescent="0.25">
      <c r="E5" s="146" t="s">
        <v>332</v>
      </c>
    </row>
    <row r="6" spans="5:5" ht="40.5" x14ac:dyDescent="0.25">
      <c r="E6" s="146" t="s">
        <v>333</v>
      </c>
    </row>
    <row r="7" spans="5:5" ht="20.25" x14ac:dyDescent="0.25">
      <c r="E7" s="146" t="s">
        <v>334</v>
      </c>
    </row>
    <row r="8" spans="5:5" ht="20.25" x14ac:dyDescent="0.25">
      <c r="E8" s="146" t="s">
        <v>335</v>
      </c>
    </row>
    <row r="9" spans="5:5" ht="20.25" x14ac:dyDescent="0.25">
      <c r="E9" s="146" t="s">
        <v>336</v>
      </c>
    </row>
    <row r="10" spans="5:5" ht="20.25" x14ac:dyDescent="0.25">
      <c r="E10" s="146" t="s">
        <v>337</v>
      </c>
    </row>
    <row r="11" spans="5:5" ht="40.5" x14ac:dyDescent="0.25">
      <c r="E11" s="146" t="s">
        <v>338</v>
      </c>
    </row>
    <row r="12" spans="5:5" ht="20.25" x14ac:dyDescent="0.25">
      <c r="E12" s="146" t="s">
        <v>339</v>
      </c>
    </row>
    <row r="13" spans="5:5" ht="20.25" x14ac:dyDescent="0.25">
      <c r="E13" s="146" t="s">
        <v>340</v>
      </c>
    </row>
  </sheetData>
  <pageMargins left="0.7" right="0.7" top="0.75" bottom="0.75" header="0.3" footer="0.3"/>
  <pageSetup orientation="portrait" r:id="rId1"/>
  <headerFooter>
    <oddFooter>&amp;R&amp;1#&amp;"Courier New"&amp;10&amp;K317100متاح</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O121"/>
  <sheetViews>
    <sheetView showGridLines="0" showRowColHeaders="0" showZeros="0" rightToLeft="1" zoomScaleNormal="100" workbookViewId="0"/>
  </sheetViews>
  <sheetFormatPr defaultColWidth="9.140625" defaultRowHeight="18.75" x14ac:dyDescent="0.3"/>
  <cols>
    <col min="1" max="1" width="5.85546875" style="196" customWidth="1"/>
    <col min="2" max="2" width="23.42578125" style="196" customWidth="1"/>
    <col min="3" max="3" width="7.85546875" style="196" customWidth="1"/>
    <col min="4" max="4" width="23.140625" style="196" customWidth="1"/>
    <col min="5" max="5" width="3.140625" style="196" customWidth="1"/>
    <col min="6" max="6" width="10.42578125" style="197" customWidth="1"/>
    <col min="7" max="7" width="10.85546875" style="197" customWidth="1"/>
    <col min="8" max="8" width="29.140625" style="196" customWidth="1"/>
    <col min="9" max="9" width="13.85546875" style="196" customWidth="1"/>
    <col min="10" max="10" width="15.5703125" style="196" hidden="1" customWidth="1"/>
    <col min="11" max="12" width="19.85546875" style="196" customWidth="1"/>
    <col min="13" max="13" width="16.5703125" style="196" customWidth="1"/>
    <col min="14" max="14" width="8.140625" style="196" customWidth="1"/>
    <col min="15" max="16384" width="9.140625" style="196"/>
  </cols>
  <sheetData>
    <row r="1" spans="1:15" s="195" customFormat="1" ht="22.5" customHeight="1" x14ac:dyDescent="0.3">
      <c r="A1" s="200"/>
      <c r="B1" s="201"/>
      <c r="C1" s="201"/>
      <c r="D1" s="201"/>
      <c r="E1" s="201"/>
      <c r="F1" s="202"/>
      <c r="G1" s="202"/>
      <c r="H1" s="201"/>
      <c r="I1" s="203"/>
      <c r="J1" s="203"/>
      <c r="K1" s="203"/>
      <c r="L1" s="203"/>
      <c r="M1" s="203"/>
      <c r="N1" s="204"/>
      <c r="O1" s="205"/>
    </row>
    <row r="2" spans="1:15" s="195" customFormat="1" ht="22.5" customHeight="1" x14ac:dyDescent="0.3">
      <c r="A2" s="206"/>
      <c r="B2" s="111"/>
      <c r="C2" s="111"/>
      <c r="D2" s="111"/>
      <c r="E2" s="111"/>
      <c r="F2" s="198"/>
      <c r="G2" s="198"/>
      <c r="H2" s="111"/>
      <c r="I2" s="199"/>
      <c r="J2" s="199"/>
      <c r="K2" s="199"/>
      <c r="L2" s="199"/>
      <c r="M2" s="199"/>
      <c r="N2" s="113"/>
      <c r="O2" s="207"/>
    </row>
    <row r="3" spans="1:15" s="195" customFormat="1" ht="22.5" customHeight="1" x14ac:dyDescent="0.3">
      <c r="A3" s="206"/>
      <c r="B3" s="111"/>
      <c r="C3" s="111"/>
      <c r="D3" s="111"/>
      <c r="E3" s="111"/>
      <c r="F3" s="198"/>
      <c r="G3" s="198"/>
      <c r="H3" s="111"/>
      <c r="I3" s="199"/>
      <c r="J3" s="199"/>
      <c r="K3" s="199"/>
      <c r="L3" s="199"/>
      <c r="M3" s="199"/>
      <c r="N3" s="113"/>
      <c r="O3" s="207"/>
    </row>
    <row r="4" spans="1:15" s="195" customFormat="1" ht="50.1" customHeight="1" x14ac:dyDescent="0.3">
      <c r="A4" s="206"/>
      <c r="B4" s="111"/>
      <c r="C4" s="111"/>
      <c r="D4" s="111"/>
      <c r="E4" s="111"/>
      <c r="F4" s="198"/>
      <c r="G4" s="198"/>
      <c r="H4" s="111"/>
      <c r="I4" s="199"/>
      <c r="J4" s="199"/>
      <c r="K4" s="199"/>
      <c r="L4" s="199"/>
      <c r="M4" s="199"/>
      <c r="N4" s="113"/>
      <c r="O4" s="207"/>
    </row>
    <row r="5" spans="1:15" s="195" customFormat="1" ht="35.1" customHeight="1" x14ac:dyDescent="0.3">
      <c r="A5" s="208"/>
      <c r="B5" s="209"/>
      <c r="C5" s="209"/>
      <c r="D5" s="209"/>
      <c r="E5" s="209"/>
      <c r="F5" s="110"/>
      <c r="G5" s="110"/>
      <c r="H5" s="209"/>
      <c r="I5" s="59"/>
      <c r="J5" s="59"/>
      <c r="K5" s="59"/>
      <c r="L5" s="59"/>
      <c r="M5" s="59"/>
      <c r="N5" s="58"/>
      <c r="O5" s="210"/>
    </row>
    <row r="6" spans="1:15" s="195" customFormat="1" ht="30" customHeight="1" x14ac:dyDescent="0.3">
      <c r="A6" s="208"/>
      <c r="B6" s="209"/>
      <c r="C6" s="209"/>
      <c r="D6" s="209"/>
      <c r="E6" s="209"/>
      <c r="F6" s="110"/>
      <c r="G6" s="110"/>
      <c r="H6" s="209"/>
      <c r="I6" s="58"/>
      <c r="J6" s="58"/>
      <c r="K6" s="58"/>
      <c r="L6" s="58"/>
      <c r="M6" s="58"/>
      <c r="N6" s="58"/>
      <c r="O6" s="210"/>
    </row>
    <row r="7" spans="1:15" s="195" customFormat="1" ht="30" customHeight="1" x14ac:dyDescent="0.5">
      <c r="A7" s="208"/>
      <c r="B7" s="138" t="s">
        <v>329</v>
      </c>
      <c r="C7" s="333">
        <f>'معلومات أساسية عن الأنظمة'!B8</f>
        <v>1</v>
      </c>
      <c r="D7" s="334"/>
      <c r="E7" s="335"/>
      <c r="F7" s="336" t="s">
        <v>266</v>
      </c>
      <c r="G7" s="337"/>
      <c r="H7" s="338">
        <f>'معلومات أساسية عن الأنظمة'!C8</f>
        <v>0</v>
      </c>
      <c r="I7" s="339"/>
      <c r="J7" s="339"/>
      <c r="K7" s="339"/>
      <c r="L7" s="339"/>
      <c r="M7" s="340"/>
      <c r="N7" s="58"/>
      <c r="O7" s="210"/>
    </row>
    <row r="8" spans="1:15" s="195" customFormat="1" ht="6.95" customHeight="1" x14ac:dyDescent="0.3">
      <c r="A8" s="208"/>
      <c r="B8" s="211"/>
      <c r="C8" s="211"/>
      <c r="D8" s="211"/>
      <c r="E8" s="211"/>
      <c r="F8" s="114"/>
      <c r="G8" s="114"/>
      <c r="H8" s="211"/>
      <c r="I8" s="115"/>
      <c r="J8" s="115"/>
      <c r="K8" s="115"/>
      <c r="L8" s="115"/>
      <c r="M8" s="115"/>
      <c r="N8" s="58"/>
      <c r="O8" s="210"/>
    </row>
    <row r="9" spans="1:15" s="195" customFormat="1" ht="54" x14ac:dyDescent="0.3">
      <c r="A9" s="208"/>
      <c r="B9" s="160" t="s">
        <v>264</v>
      </c>
      <c r="C9" s="341" t="s">
        <v>263</v>
      </c>
      <c r="D9" s="341"/>
      <c r="E9" s="341"/>
      <c r="F9" s="160" t="s">
        <v>267</v>
      </c>
      <c r="G9" s="160" t="s">
        <v>262</v>
      </c>
      <c r="H9" s="160" t="s">
        <v>270</v>
      </c>
      <c r="I9" s="160" t="s">
        <v>12</v>
      </c>
      <c r="J9" s="160"/>
      <c r="K9" s="160" t="s">
        <v>274</v>
      </c>
      <c r="L9" s="160" t="s">
        <v>21</v>
      </c>
      <c r="M9" s="160" t="s">
        <v>49</v>
      </c>
      <c r="N9" s="58"/>
      <c r="O9" s="210"/>
    </row>
    <row r="10" spans="1:15" s="195" customFormat="1" ht="3.95" customHeight="1" x14ac:dyDescent="0.3">
      <c r="A10" s="206"/>
      <c r="B10" s="112"/>
      <c r="C10" s="112"/>
      <c r="D10" s="112"/>
      <c r="E10" s="112"/>
      <c r="F10" s="112"/>
      <c r="G10" s="112"/>
      <c r="H10" s="112"/>
      <c r="I10" s="112"/>
      <c r="J10" s="112"/>
      <c r="K10" s="112"/>
      <c r="L10" s="112"/>
      <c r="M10" s="112"/>
      <c r="N10" s="113"/>
      <c r="O10" s="207"/>
    </row>
    <row r="11" spans="1:15" ht="185.1" customHeight="1" x14ac:dyDescent="0.3">
      <c r="A11" s="212"/>
      <c r="B11" s="342" t="s">
        <v>65</v>
      </c>
      <c r="C11" s="159" t="s">
        <v>64</v>
      </c>
      <c r="D11" s="343" t="s">
        <v>31</v>
      </c>
      <c r="E11" s="344"/>
      <c r="F11" s="133" t="s">
        <v>268</v>
      </c>
      <c r="G11" s="133" t="s">
        <v>61</v>
      </c>
      <c r="H11" s="134" t="s">
        <v>386</v>
      </c>
      <c r="I11" s="141" t="s">
        <v>18</v>
      </c>
      <c r="J11" s="142" t="s">
        <v>275</v>
      </c>
      <c r="K11" s="142"/>
      <c r="L11" s="142"/>
      <c r="M11" s="238"/>
      <c r="N11" s="60"/>
      <c r="O11" s="213"/>
    </row>
    <row r="12" spans="1:15" ht="185.1" customHeight="1" x14ac:dyDescent="0.3">
      <c r="A12" s="212"/>
      <c r="B12" s="342"/>
      <c r="C12" s="326" t="s">
        <v>63</v>
      </c>
      <c r="D12" s="327" t="s">
        <v>32</v>
      </c>
      <c r="E12" s="328"/>
      <c r="F12" s="133" t="s">
        <v>268</v>
      </c>
      <c r="G12" s="133" t="s">
        <v>62</v>
      </c>
      <c r="H12" s="134" t="s">
        <v>292</v>
      </c>
      <c r="I12" s="235" t="str">
        <f>IF(J12=3,"مطبق كليًا  - Implemented",IF(J12=0,"لاينطبق - Not Applicable",IF(J12=1,"غير مطبق  - Not Implemented",IF(3&lt;J12&gt;1,"مطبق جزئيًا  - Partially Implemented"," "))))</f>
        <v>مطبق كليًا  - Implemented</v>
      </c>
      <c r="J12" s="142">
        <f>IF(SUM(J13:J14)=0,0,AVERAGEIF(J13:J14,"&lt;&gt;0"))</f>
        <v>3</v>
      </c>
      <c r="K12" s="142"/>
      <c r="L12" s="142"/>
      <c r="M12" s="238"/>
      <c r="N12" s="60"/>
      <c r="O12" s="213"/>
    </row>
    <row r="13" spans="1:15" ht="185.1" customHeight="1" x14ac:dyDescent="0.3">
      <c r="A13" s="212"/>
      <c r="B13" s="342"/>
      <c r="C13" s="326"/>
      <c r="D13" s="331"/>
      <c r="E13" s="332"/>
      <c r="F13" s="133" t="s">
        <v>269</v>
      </c>
      <c r="G13" s="133" t="s">
        <v>129</v>
      </c>
      <c r="H13" s="134" t="s">
        <v>130</v>
      </c>
      <c r="I13" s="141" t="s">
        <v>18</v>
      </c>
      <c r="J13" s="142">
        <f>IF(I13="مطبق كليًا  - Implemented",3,IF(I13="مطبق جزئيًا  - Partially Implemented",2,IF(I13="غير مطبق  - Not Implemented",1,0)))</f>
        <v>3</v>
      </c>
      <c r="K13" s="142"/>
      <c r="L13" s="142"/>
      <c r="M13" s="238"/>
      <c r="N13" s="60"/>
      <c r="O13" s="213"/>
    </row>
    <row r="14" spans="1:15" ht="185.1" customHeight="1" x14ac:dyDescent="0.3">
      <c r="A14" s="212"/>
      <c r="B14" s="342"/>
      <c r="C14" s="326"/>
      <c r="D14" s="329"/>
      <c r="E14" s="330"/>
      <c r="F14" s="133" t="s">
        <v>269</v>
      </c>
      <c r="G14" s="133" t="s">
        <v>131</v>
      </c>
      <c r="H14" s="134" t="s">
        <v>132</v>
      </c>
      <c r="I14" s="141" t="s">
        <v>18</v>
      </c>
      <c r="J14" s="142">
        <f>IF(I14="مطبق كليًا  - Implemented",3,IF(I14="مطبق جزئيًا  - Partially Implemented",2,IF(I14="غير مطبق  - Not Implemented",1,0)))</f>
        <v>3</v>
      </c>
      <c r="K14" s="142"/>
      <c r="L14" s="142"/>
      <c r="M14" s="238"/>
      <c r="N14" s="60"/>
      <c r="O14" s="213"/>
    </row>
    <row r="15" spans="1:15" ht="185.1" customHeight="1" x14ac:dyDescent="0.3">
      <c r="A15" s="212"/>
      <c r="B15" s="342"/>
      <c r="C15" s="326" t="s">
        <v>66</v>
      </c>
      <c r="D15" s="327" t="s">
        <v>50</v>
      </c>
      <c r="E15" s="328"/>
      <c r="F15" s="133" t="s">
        <v>268</v>
      </c>
      <c r="G15" s="133" t="s">
        <v>67</v>
      </c>
      <c r="H15" s="214" t="s">
        <v>293</v>
      </c>
      <c r="I15" s="235" t="str">
        <f>IF(J15=3,"مطبق كليًا  - Implemented",IF(J15=0,"لاينطبق - Not Applicable",IF(J15=1,"غير مطبق  - Not Implemented",IF(3&lt;J15&gt;1,"مطبق جزئيًا  - Partially Implemented"," "))))</f>
        <v>مطبق كليًا  - Implemented</v>
      </c>
      <c r="J15" s="142">
        <f>IF(SUM(J16:J17)=0,0,AVERAGEIF(J16:J17,"&lt;&gt;0"))</f>
        <v>3</v>
      </c>
      <c r="K15" s="142"/>
      <c r="L15" s="142"/>
      <c r="M15" s="238"/>
      <c r="N15" s="60"/>
      <c r="O15" s="213"/>
    </row>
    <row r="16" spans="1:15" ht="185.1" customHeight="1" x14ac:dyDescent="0.3">
      <c r="A16" s="212"/>
      <c r="B16" s="342"/>
      <c r="C16" s="326"/>
      <c r="D16" s="331"/>
      <c r="E16" s="332"/>
      <c r="F16" s="133" t="s">
        <v>269</v>
      </c>
      <c r="G16" s="133" t="s">
        <v>135</v>
      </c>
      <c r="H16" s="134" t="s">
        <v>133</v>
      </c>
      <c r="I16" s="141" t="s">
        <v>18</v>
      </c>
      <c r="J16" s="142">
        <f>IF(I16="مطبق كليًا  - Implemented",3,IF(I16="مطبق جزئيًا  - Partially Implemented",2,IF(I16="غير مطبق  - Not Implemented",1,0)))</f>
        <v>3</v>
      </c>
      <c r="K16" s="142"/>
      <c r="L16" s="142"/>
      <c r="M16" s="238"/>
      <c r="N16" s="60"/>
      <c r="O16" s="213"/>
    </row>
    <row r="17" spans="1:15" ht="185.1" customHeight="1" x14ac:dyDescent="0.3">
      <c r="A17" s="212"/>
      <c r="B17" s="342"/>
      <c r="C17" s="326"/>
      <c r="D17" s="331"/>
      <c r="E17" s="332"/>
      <c r="F17" s="133" t="s">
        <v>269</v>
      </c>
      <c r="G17" s="133" t="s">
        <v>136</v>
      </c>
      <c r="H17" s="134" t="s">
        <v>134</v>
      </c>
      <c r="I17" s="141" t="s">
        <v>18</v>
      </c>
      <c r="J17" s="142">
        <f>IF(I17="مطبق كليًا  - Implemented",3,IF(I17="مطبق جزئيًا  - Partially Implemented",2,IF(I17="غير مطبق  - Not Implemented",1,0)))</f>
        <v>3</v>
      </c>
      <c r="K17" s="142"/>
      <c r="L17" s="142"/>
      <c r="M17" s="238"/>
      <c r="N17" s="60"/>
      <c r="O17" s="213"/>
    </row>
    <row r="18" spans="1:15" ht="185.1" customHeight="1" x14ac:dyDescent="0.3">
      <c r="A18" s="212"/>
      <c r="B18" s="342"/>
      <c r="C18" s="326"/>
      <c r="D18" s="331"/>
      <c r="E18" s="332"/>
      <c r="F18" s="133" t="s">
        <v>268</v>
      </c>
      <c r="G18" s="133" t="s">
        <v>68</v>
      </c>
      <c r="H18" s="214" t="s">
        <v>294</v>
      </c>
      <c r="I18" s="235" t="str">
        <f>IF(J18=3,"مطبق كليًا  - Implemented",IF(J18=0,"لاينطبق - Not Applicable",IF(J18=1,"غير مطبق  - Not Implemented",IF(3&lt;J18&gt;1,"مطبق جزئيًا  - Partially Implemented"," "))))</f>
        <v>مطبق كليًا  - Implemented</v>
      </c>
      <c r="J18" s="142">
        <f>IF(SUM(J19:J22)=0,0,AVERAGEIF(J19:J22,"&lt;&gt;0"))</f>
        <v>3</v>
      </c>
      <c r="K18" s="142"/>
      <c r="L18" s="142"/>
      <c r="M18" s="238"/>
      <c r="N18" s="60"/>
      <c r="O18" s="213"/>
    </row>
    <row r="19" spans="1:15" ht="182.1" customHeight="1" x14ac:dyDescent="0.3">
      <c r="A19" s="212"/>
      <c r="B19" s="342"/>
      <c r="C19" s="326"/>
      <c r="D19" s="331"/>
      <c r="E19" s="332"/>
      <c r="F19" s="133" t="s">
        <v>269</v>
      </c>
      <c r="G19" s="133" t="s">
        <v>137</v>
      </c>
      <c r="H19" s="134" t="s">
        <v>138</v>
      </c>
      <c r="I19" s="141" t="s">
        <v>18</v>
      </c>
      <c r="J19" s="142">
        <f>IF(I19="مطبق كليًا  - Implemented",3,IF(I19="مطبق جزئيًا  - Partially Implemented",2,IF(I19="غير مطبق  - Not Implemented",1,0)))</f>
        <v>3</v>
      </c>
      <c r="K19" s="142"/>
      <c r="L19" s="142"/>
      <c r="M19" s="238"/>
      <c r="N19" s="60"/>
      <c r="O19" s="213"/>
    </row>
    <row r="20" spans="1:15" ht="185.1" customHeight="1" x14ac:dyDescent="0.3">
      <c r="A20" s="212"/>
      <c r="B20" s="342"/>
      <c r="C20" s="326"/>
      <c r="D20" s="331"/>
      <c r="E20" s="332"/>
      <c r="F20" s="133" t="s">
        <v>269</v>
      </c>
      <c r="G20" s="133" t="s">
        <v>141</v>
      </c>
      <c r="H20" s="134" t="s">
        <v>283</v>
      </c>
      <c r="I20" s="141" t="s">
        <v>18</v>
      </c>
      <c r="J20" s="142">
        <f>IF(I20="مطبق كليًا  - Implemented",3,IF(I20="مطبق جزئيًا  - Partially Implemented",2,IF(I20="غير مطبق  - Not Implemented",1,0)))</f>
        <v>3</v>
      </c>
      <c r="K20" s="142"/>
      <c r="L20" s="142"/>
      <c r="M20" s="238"/>
      <c r="N20" s="60"/>
      <c r="O20" s="213"/>
    </row>
    <row r="21" spans="1:15" ht="185.1" customHeight="1" x14ac:dyDescent="0.3">
      <c r="A21" s="212"/>
      <c r="B21" s="342"/>
      <c r="C21" s="326"/>
      <c r="D21" s="331"/>
      <c r="E21" s="332"/>
      <c r="F21" s="133" t="s">
        <v>269</v>
      </c>
      <c r="G21" s="133" t="s">
        <v>142</v>
      </c>
      <c r="H21" s="134" t="s">
        <v>139</v>
      </c>
      <c r="I21" s="141" t="s">
        <v>18</v>
      </c>
      <c r="J21" s="142">
        <f>IF(I21="مطبق كليًا  - Implemented",3,IF(I21="مطبق جزئيًا  - Partially Implemented",2,IF(I21="غير مطبق  - Not Implemented",1,0)))</f>
        <v>3</v>
      </c>
      <c r="K21" s="142"/>
      <c r="L21" s="142"/>
      <c r="M21" s="238"/>
      <c r="N21" s="60"/>
      <c r="O21" s="213"/>
    </row>
    <row r="22" spans="1:15" ht="185.1" customHeight="1" x14ac:dyDescent="0.3">
      <c r="A22" s="212"/>
      <c r="B22" s="342"/>
      <c r="C22" s="326"/>
      <c r="D22" s="329"/>
      <c r="E22" s="330"/>
      <c r="F22" s="133" t="s">
        <v>269</v>
      </c>
      <c r="G22" s="133" t="s">
        <v>124</v>
      </c>
      <c r="H22" s="134" t="s">
        <v>140</v>
      </c>
      <c r="I22" s="141" t="s">
        <v>18</v>
      </c>
      <c r="J22" s="142">
        <f>IF(I22="مطبق كليًا  - Implemented",3,IF(I22="مطبق جزئيًا  - Partially Implemented",2,IF(I22="غير مطبق  - Not Implemented",1,0)))</f>
        <v>3</v>
      </c>
      <c r="K22" s="142"/>
      <c r="L22" s="142"/>
      <c r="M22" s="238"/>
      <c r="N22" s="60"/>
      <c r="O22" s="213"/>
    </row>
    <row r="23" spans="1:15" ht="185.1" customHeight="1" x14ac:dyDescent="0.3">
      <c r="A23" s="212"/>
      <c r="B23" s="342"/>
      <c r="C23" s="326" t="s">
        <v>69</v>
      </c>
      <c r="D23" s="327" t="s">
        <v>51</v>
      </c>
      <c r="E23" s="328"/>
      <c r="F23" s="133" t="s">
        <v>268</v>
      </c>
      <c r="G23" s="133" t="s">
        <v>70</v>
      </c>
      <c r="H23" s="134" t="s">
        <v>295</v>
      </c>
      <c r="I23" s="141" t="s">
        <v>18</v>
      </c>
      <c r="J23" s="142" t="s">
        <v>275</v>
      </c>
      <c r="K23" s="142"/>
      <c r="L23" s="142"/>
      <c r="M23" s="238"/>
      <c r="N23" s="60"/>
      <c r="O23" s="213"/>
    </row>
    <row r="24" spans="1:15" ht="185.1" customHeight="1" x14ac:dyDescent="0.3">
      <c r="A24" s="212"/>
      <c r="B24" s="342"/>
      <c r="C24" s="326"/>
      <c r="D24" s="329"/>
      <c r="E24" s="330"/>
      <c r="F24" s="133" t="s">
        <v>268</v>
      </c>
      <c r="G24" s="133" t="s">
        <v>71</v>
      </c>
      <c r="H24" s="134" t="s">
        <v>296</v>
      </c>
      <c r="I24" s="141" t="s">
        <v>18</v>
      </c>
      <c r="J24" s="142" t="s">
        <v>275</v>
      </c>
      <c r="K24" s="142"/>
      <c r="L24" s="142"/>
      <c r="M24" s="238"/>
      <c r="N24" s="60"/>
      <c r="O24" s="213"/>
    </row>
    <row r="25" spans="1:15" ht="185.1" customHeight="1" x14ac:dyDescent="0.3">
      <c r="A25" s="212"/>
      <c r="B25" s="342"/>
      <c r="C25" s="326" t="s">
        <v>72</v>
      </c>
      <c r="D25" s="327" t="s">
        <v>33</v>
      </c>
      <c r="E25" s="328"/>
      <c r="F25" s="133" t="s">
        <v>268</v>
      </c>
      <c r="G25" s="133" t="s">
        <v>73</v>
      </c>
      <c r="H25" s="214" t="s">
        <v>297</v>
      </c>
      <c r="I25" s="235" t="str">
        <f>IF(J25=3,"مطبق كليًا  - Implemented",IF(J25=0,"لاينطبق - Not Applicable",IF(J25=1,"غير مطبق  - Not Implemented",IF(3&lt;J25&gt;1,"مطبق جزئيًا  - Partially Implemented"," "))))</f>
        <v>مطبق كليًا  - Implemented</v>
      </c>
      <c r="J25" s="142">
        <f>IF(SUM(J26:J27)=0,0,AVERAGEIF(J26:J27,"&lt;&gt;0"))</f>
        <v>3</v>
      </c>
      <c r="K25" s="142"/>
      <c r="L25" s="142"/>
      <c r="M25" s="238"/>
      <c r="N25" s="60"/>
      <c r="O25" s="213"/>
    </row>
    <row r="26" spans="1:15" ht="185.1" customHeight="1" x14ac:dyDescent="0.3">
      <c r="A26" s="212"/>
      <c r="B26" s="342"/>
      <c r="C26" s="326"/>
      <c r="D26" s="331"/>
      <c r="E26" s="332"/>
      <c r="F26" s="133" t="s">
        <v>269</v>
      </c>
      <c r="G26" s="133" t="s">
        <v>143</v>
      </c>
      <c r="H26" s="134" t="s">
        <v>144</v>
      </c>
      <c r="I26" s="141" t="s">
        <v>18</v>
      </c>
      <c r="J26" s="142">
        <f>IF(I26="مطبق كليًا  - Implemented",3,IF(I26="مطبق جزئيًا  - Partially Implemented",2,IF(I26="غير مطبق  - Not Implemented",1,0)))</f>
        <v>3</v>
      </c>
      <c r="K26" s="142"/>
      <c r="L26" s="142"/>
      <c r="M26" s="238"/>
      <c r="N26" s="60"/>
      <c r="O26" s="213"/>
    </row>
    <row r="27" spans="1:15" ht="185.1" customHeight="1" x14ac:dyDescent="0.3">
      <c r="A27" s="212"/>
      <c r="B27" s="342"/>
      <c r="C27" s="326"/>
      <c r="D27" s="329"/>
      <c r="E27" s="330"/>
      <c r="F27" s="133" t="s">
        <v>269</v>
      </c>
      <c r="G27" s="133" t="s">
        <v>145</v>
      </c>
      <c r="H27" s="134" t="s">
        <v>146</v>
      </c>
      <c r="I27" s="141" t="s">
        <v>18</v>
      </c>
      <c r="J27" s="142">
        <f>IF(I27="مطبق كليًا  - Implemented",3,IF(I27="مطبق جزئيًا  - Partially Implemented",2,IF(I27="غير مطبق  - Not Implemented",1,0)))</f>
        <v>3</v>
      </c>
      <c r="K27" s="142"/>
      <c r="L27" s="142"/>
      <c r="M27" s="238"/>
      <c r="N27" s="60"/>
      <c r="O27" s="213"/>
    </row>
    <row r="28" spans="1:15" ht="185.1" customHeight="1" x14ac:dyDescent="0.3">
      <c r="A28" s="212"/>
      <c r="B28" s="317" t="s">
        <v>74</v>
      </c>
      <c r="C28" s="302" t="s">
        <v>75</v>
      </c>
      <c r="D28" s="303" t="s">
        <v>27</v>
      </c>
      <c r="E28" s="304"/>
      <c r="F28" s="133" t="s">
        <v>268</v>
      </c>
      <c r="G28" s="133" t="s">
        <v>76</v>
      </c>
      <c r="H28" s="134" t="s">
        <v>298</v>
      </c>
      <c r="I28" s="235" t="str">
        <f>IF(J28=3,"مطبق كليًا  - Implemented",IF(J28=0,"لاينطبق - Not Applicable",IF(J28=1,"غير مطبق  - Not Implemented",IF(3&lt;J28&gt;1,"مطبق جزئيًا  - Partially Implemented"," "))))</f>
        <v>مطبق كليًا  - Implemented</v>
      </c>
      <c r="J28" s="142">
        <f>IF(SUM(J29:J30)=0,0,AVERAGEIF(J29:J30,"&lt;&gt;0"))</f>
        <v>3</v>
      </c>
      <c r="K28" s="142"/>
      <c r="L28" s="142"/>
      <c r="M28" s="238"/>
      <c r="N28" s="60"/>
      <c r="O28" s="213"/>
    </row>
    <row r="29" spans="1:15" ht="185.1" customHeight="1" x14ac:dyDescent="0.3">
      <c r="A29" s="212"/>
      <c r="B29" s="317"/>
      <c r="C29" s="302"/>
      <c r="D29" s="305"/>
      <c r="E29" s="306"/>
      <c r="F29" s="133" t="s">
        <v>269</v>
      </c>
      <c r="G29" s="133" t="s">
        <v>147</v>
      </c>
      <c r="H29" s="135" t="s">
        <v>299</v>
      </c>
      <c r="I29" s="141" t="s">
        <v>18</v>
      </c>
      <c r="J29" s="142">
        <f>IF(I29="مطبق كليًا  - Implemented",3,IF(I29="مطبق جزئيًا  - Partially Implemented",2,IF(I29="غير مطبق  - Not Implemented",1,0)))</f>
        <v>3</v>
      </c>
      <c r="K29" s="142"/>
      <c r="L29" s="142"/>
      <c r="M29" s="238"/>
      <c r="N29" s="60"/>
      <c r="O29" s="213"/>
    </row>
    <row r="30" spans="1:15" ht="185.1" customHeight="1" x14ac:dyDescent="0.3">
      <c r="A30" s="212"/>
      <c r="B30" s="317"/>
      <c r="C30" s="302"/>
      <c r="D30" s="307"/>
      <c r="E30" s="308"/>
      <c r="F30" s="133" t="s">
        <v>269</v>
      </c>
      <c r="G30" s="133" t="s">
        <v>148</v>
      </c>
      <c r="H30" s="135" t="s">
        <v>149</v>
      </c>
      <c r="I30" s="141" t="s">
        <v>18</v>
      </c>
      <c r="J30" s="142">
        <f>IF(I30="مطبق كليًا  - Implemented",3,IF(I30="مطبق جزئيًا  - Partially Implemented",2,IF(I30="غير مطبق  - Not Implemented",1,0)))</f>
        <v>3</v>
      </c>
      <c r="K30" s="142"/>
      <c r="L30" s="142"/>
      <c r="M30" s="238"/>
      <c r="N30" s="60"/>
      <c r="O30" s="213"/>
    </row>
    <row r="31" spans="1:15" ht="185.1" customHeight="1" x14ac:dyDescent="0.3">
      <c r="A31" s="212"/>
      <c r="B31" s="317"/>
      <c r="C31" s="302" t="s">
        <v>77</v>
      </c>
      <c r="D31" s="303" t="s">
        <v>25</v>
      </c>
      <c r="E31" s="304"/>
      <c r="F31" s="133" t="s">
        <v>268</v>
      </c>
      <c r="G31" s="133" t="s">
        <v>78</v>
      </c>
      <c r="H31" s="134" t="s">
        <v>300</v>
      </c>
      <c r="I31" s="235" t="str">
        <f>IF(J31=3,"مطبق كليًا  - Implemented",IF(J31=0,"لاينطبق - Not Applicable",IF(J31=1,"غير مطبق  - Not Implemented",IF(3&lt;J31&gt;1,"مطبق جزئيًا  - Partially Implemented"," "))))</f>
        <v>مطبق كليًا  - Implemented</v>
      </c>
      <c r="J31" s="142">
        <f>IF(SUM(J32:J39)=0,0,AVERAGEIF(J32:J39,"&lt;&gt;0"))</f>
        <v>3</v>
      </c>
      <c r="K31" s="142"/>
      <c r="L31" s="142"/>
      <c r="M31" s="238"/>
      <c r="N31" s="60"/>
      <c r="O31" s="213"/>
    </row>
    <row r="32" spans="1:15" ht="185.1" customHeight="1" x14ac:dyDescent="0.3">
      <c r="A32" s="212"/>
      <c r="B32" s="317"/>
      <c r="C32" s="302"/>
      <c r="D32" s="305"/>
      <c r="E32" s="306"/>
      <c r="F32" s="133" t="s">
        <v>269</v>
      </c>
      <c r="G32" s="133" t="s">
        <v>150</v>
      </c>
      <c r="H32" s="135" t="s">
        <v>151</v>
      </c>
      <c r="I32" s="141" t="s">
        <v>18</v>
      </c>
      <c r="J32" s="142">
        <f t="shared" ref="J32:J39" si="0">IF(I32="مطبق كليًا  - Implemented",3,IF(I32="مطبق جزئيًا  - Partially Implemented",2,IF(I32="غير مطبق  - Not Implemented",1,0)))</f>
        <v>3</v>
      </c>
      <c r="K32" s="142"/>
      <c r="L32" s="142"/>
      <c r="M32" s="238"/>
      <c r="N32" s="60"/>
      <c r="O32" s="213"/>
    </row>
    <row r="33" spans="1:15" ht="185.1" customHeight="1" x14ac:dyDescent="0.3">
      <c r="A33" s="212"/>
      <c r="B33" s="317"/>
      <c r="C33" s="302"/>
      <c r="D33" s="305"/>
      <c r="E33" s="306"/>
      <c r="F33" s="133" t="s">
        <v>269</v>
      </c>
      <c r="G33" s="133" t="s">
        <v>153</v>
      </c>
      <c r="H33" s="135" t="s">
        <v>152</v>
      </c>
      <c r="I33" s="141" t="s">
        <v>18</v>
      </c>
      <c r="J33" s="142">
        <f t="shared" si="0"/>
        <v>3</v>
      </c>
      <c r="K33" s="142"/>
      <c r="L33" s="142"/>
      <c r="M33" s="238"/>
      <c r="N33" s="60"/>
      <c r="O33" s="213"/>
    </row>
    <row r="34" spans="1:15" ht="185.1" customHeight="1" x14ac:dyDescent="0.3">
      <c r="A34" s="212"/>
      <c r="B34" s="317"/>
      <c r="C34" s="302"/>
      <c r="D34" s="305"/>
      <c r="E34" s="306"/>
      <c r="F34" s="133" t="s">
        <v>269</v>
      </c>
      <c r="G34" s="133" t="s">
        <v>155</v>
      </c>
      <c r="H34" s="135" t="s">
        <v>154</v>
      </c>
      <c r="I34" s="141" t="s">
        <v>18</v>
      </c>
      <c r="J34" s="142">
        <f t="shared" si="0"/>
        <v>3</v>
      </c>
      <c r="K34" s="142"/>
      <c r="L34" s="142"/>
      <c r="M34" s="238"/>
      <c r="N34" s="60"/>
      <c r="O34" s="213"/>
    </row>
    <row r="35" spans="1:15" ht="185.1" customHeight="1" x14ac:dyDescent="0.3">
      <c r="A35" s="212"/>
      <c r="B35" s="317"/>
      <c r="C35" s="302"/>
      <c r="D35" s="305"/>
      <c r="E35" s="306"/>
      <c r="F35" s="133" t="s">
        <v>269</v>
      </c>
      <c r="G35" s="133" t="s">
        <v>120</v>
      </c>
      <c r="H35" s="135" t="s">
        <v>156</v>
      </c>
      <c r="I35" s="141" t="s">
        <v>18</v>
      </c>
      <c r="J35" s="142">
        <f t="shared" si="0"/>
        <v>3</v>
      </c>
      <c r="K35" s="142"/>
      <c r="L35" s="142"/>
      <c r="M35" s="238"/>
      <c r="N35" s="60"/>
      <c r="O35" s="213"/>
    </row>
    <row r="36" spans="1:15" ht="185.1" customHeight="1" x14ac:dyDescent="0.3">
      <c r="A36" s="212"/>
      <c r="B36" s="317"/>
      <c r="C36" s="302"/>
      <c r="D36" s="305"/>
      <c r="E36" s="306"/>
      <c r="F36" s="133" t="s">
        <v>269</v>
      </c>
      <c r="G36" s="133" t="s">
        <v>158</v>
      </c>
      <c r="H36" s="135" t="s">
        <v>157</v>
      </c>
      <c r="I36" s="141" t="s">
        <v>18</v>
      </c>
      <c r="J36" s="142">
        <f t="shared" si="0"/>
        <v>3</v>
      </c>
      <c r="K36" s="142"/>
      <c r="L36" s="142"/>
      <c r="M36" s="238"/>
      <c r="N36" s="60"/>
      <c r="O36" s="213"/>
    </row>
    <row r="37" spans="1:15" ht="185.1" customHeight="1" x14ac:dyDescent="0.3">
      <c r="A37" s="212"/>
      <c r="B37" s="317"/>
      <c r="C37" s="302"/>
      <c r="D37" s="305"/>
      <c r="E37" s="306"/>
      <c r="F37" s="133" t="s">
        <v>269</v>
      </c>
      <c r="G37" s="133" t="s">
        <v>160</v>
      </c>
      <c r="H37" s="135" t="s">
        <v>159</v>
      </c>
      <c r="I37" s="141" t="s">
        <v>18</v>
      </c>
      <c r="J37" s="142">
        <f t="shared" si="0"/>
        <v>3</v>
      </c>
      <c r="K37" s="142"/>
      <c r="L37" s="142"/>
      <c r="M37" s="238"/>
      <c r="N37" s="60"/>
      <c r="O37" s="213"/>
    </row>
    <row r="38" spans="1:15" ht="185.1" customHeight="1" x14ac:dyDescent="0.3">
      <c r="A38" s="212"/>
      <c r="B38" s="317"/>
      <c r="C38" s="302"/>
      <c r="D38" s="305"/>
      <c r="E38" s="306"/>
      <c r="F38" s="133" t="s">
        <v>269</v>
      </c>
      <c r="G38" s="133" t="s">
        <v>161</v>
      </c>
      <c r="H38" s="135" t="s">
        <v>162</v>
      </c>
      <c r="I38" s="141" t="s">
        <v>18</v>
      </c>
      <c r="J38" s="142">
        <f t="shared" si="0"/>
        <v>3</v>
      </c>
      <c r="K38" s="142"/>
      <c r="L38" s="142"/>
      <c r="M38" s="238"/>
      <c r="N38" s="60"/>
      <c r="O38" s="213"/>
    </row>
    <row r="39" spans="1:15" ht="214.5" x14ac:dyDescent="0.3">
      <c r="A39" s="212"/>
      <c r="B39" s="317"/>
      <c r="C39" s="302"/>
      <c r="D39" s="305"/>
      <c r="E39" s="306"/>
      <c r="F39" s="133" t="s">
        <v>269</v>
      </c>
      <c r="G39" s="133" t="s">
        <v>163</v>
      </c>
      <c r="H39" s="135" t="s">
        <v>164</v>
      </c>
      <c r="I39" s="141" t="s">
        <v>18</v>
      </c>
      <c r="J39" s="142">
        <f t="shared" si="0"/>
        <v>3</v>
      </c>
      <c r="K39" s="142"/>
      <c r="L39" s="142"/>
      <c r="M39" s="238"/>
      <c r="N39" s="60"/>
      <c r="O39" s="213"/>
    </row>
    <row r="40" spans="1:15" ht="185.1" customHeight="1" x14ac:dyDescent="0.3">
      <c r="A40" s="212"/>
      <c r="B40" s="317"/>
      <c r="C40" s="302"/>
      <c r="D40" s="307"/>
      <c r="E40" s="308"/>
      <c r="F40" s="133" t="s">
        <v>268</v>
      </c>
      <c r="G40" s="133" t="s">
        <v>79</v>
      </c>
      <c r="H40" s="134" t="s">
        <v>301</v>
      </c>
      <c r="I40" s="141" t="s">
        <v>18</v>
      </c>
      <c r="J40" s="142" t="s">
        <v>275</v>
      </c>
      <c r="K40" s="142"/>
      <c r="L40" s="142"/>
      <c r="M40" s="238"/>
      <c r="N40" s="60"/>
      <c r="O40" s="213"/>
    </row>
    <row r="41" spans="1:15" ht="185.1" customHeight="1" x14ac:dyDescent="0.3">
      <c r="A41" s="212"/>
      <c r="B41" s="317"/>
      <c r="C41" s="302" t="s">
        <v>80</v>
      </c>
      <c r="D41" s="303" t="s">
        <v>52</v>
      </c>
      <c r="E41" s="304"/>
      <c r="F41" s="133" t="s">
        <v>268</v>
      </c>
      <c r="G41" s="133" t="s">
        <v>81</v>
      </c>
      <c r="H41" s="134" t="s">
        <v>302</v>
      </c>
      <c r="I41" s="235" t="str">
        <f>IF(J41=3,"مطبق كليًا  - Implemented",IF(J41=0,"لاينطبق - Not Applicable",IF(J41=1,"غير مطبق  - Not Implemented",IF(3&lt;J41&gt;1,"مطبق جزئيًا  - Partially Implemented"," "))))</f>
        <v>مطبق كليًا  - Implemented</v>
      </c>
      <c r="J41" s="142">
        <f>IF(SUM(J42:J49)=0,0,AVERAGEIF(J42:J49,"&lt;&gt;0"))</f>
        <v>3</v>
      </c>
      <c r="K41" s="142"/>
      <c r="L41" s="142"/>
      <c r="M41" s="238"/>
      <c r="N41" s="60"/>
      <c r="O41" s="213"/>
    </row>
    <row r="42" spans="1:15" ht="185.1" customHeight="1" x14ac:dyDescent="0.3">
      <c r="A42" s="212"/>
      <c r="B42" s="317"/>
      <c r="C42" s="302"/>
      <c r="D42" s="305"/>
      <c r="E42" s="306"/>
      <c r="F42" s="133" t="s">
        <v>269</v>
      </c>
      <c r="G42" s="133" t="s">
        <v>174</v>
      </c>
      <c r="H42" s="134" t="s">
        <v>173</v>
      </c>
      <c r="I42" s="141" t="s">
        <v>18</v>
      </c>
      <c r="J42" s="142">
        <f t="shared" ref="J42:J76" si="1">IF(I42="مطبق كليًا  - Implemented",3,IF(I42="مطبق جزئيًا  - Partially Implemented",2,IF(I42="غير مطبق  - Not Implemented",1,0)))</f>
        <v>3</v>
      </c>
      <c r="K42" s="142"/>
      <c r="L42" s="142"/>
      <c r="M42" s="238"/>
      <c r="N42" s="60"/>
      <c r="O42" s="213"/>
    </row>
    <row r="43" spans="1:15" ht="185.1" customHeight="1" x14ac:dyDescent="0.3">
      <c r="A43" s="212"/>
      <c r="B43" s="317"/>
      <c r="C43" s="302"/>
      <c r="D43" s="305"/>
      <c r="E43" s="306"/>
      <c r="F43" s="133" t="s">
        <v>269</v>
      </c>
      <c r="G43" s="133" t="s">
        <v>175</v>
      </c>
      <c r="H43" s="134" t="s">
        <v>284</v>
      </c>
      <c r="I43" s="141" t="s">
        <v>18</v>
      </c>
      <c r="J43" s="142">
        <f t="shared" si="1"/>
        <v>3</v>
      </c>
      <c r="K43" s="142"/>
      <c r="L43" s="142"/>
      <c r="M43" s="238"/>
      <c r="N43" s="60"/>
      <c r="O43" s="213"/>
    </row>
    <row r="44" spans="1:15" ht="185.1" customHeight="1" x14ac:dyDescent="0.3">
      <c r="A44" s="212"/>
      <c r="B44" s="317"/>
      <c r="C44" s="302"/>
      <c r="D44" s="305"/>
      <c r="E44" s="306"/>
      <c r="F44" s="133" t="s">
        <v>269</v>
      </c>
      <c r="G44" s="133" t="s">
        <v>116</v>
      </c>
      <c r="H44" s="134" t="s">
        <v>176</v>
      </c>
      <c r="I44" s="141" t="s">
        <v>18</v>
      </c>
      <c r="J44" s="142">
        <f t="shared" si="1"/>
        <v>3</v>
      </c>
      <c r="K44" s="142"/>
      <c r="L44" s="142"/>
      <c r="M44" s="238"/>
      <c r="N44" s="60"/>
      <c r="O44" s="213"/>
    </row>
    <row r="45" spans="1:15" ht="185.1" customHeight="1" x14ac:dyDescent="0.3">
      <c r="A45" s="212"/>
      <c r="B45" s="317"/>
      <c r="C45" s="302"/>
      <c r="D45" s="305"/>
      <c r="E45" s="306"/>
      <c r="F45" s="133" t="s">
        <v>269</v>
      </c>
      <c r="G45" s="133" t="s">
        <v>121</v>
      </c>
      <c r="H45" s="134" t="s">
        <v>285</v>
      </c>
      <c r="I45" s="141" t="s">
        <v>18</v>
      </c>
      <c r="J45" s="142">
        <f t="shared" si="1"/>
        <v>3</v>
      </c>
      <c r="K45" s="142"/>
      <c r="L45" s="142"/>
      <c r="M45" s="238"/>
      <c r="N45" s="60"/>
      <c r="O45" s="213"/>
    </row>
    <row r="46" spans="1:15" ht="185.1" customHeight="1" x14ac:dyDescent="0.3">
      <c r="A46" s="212"/>
      <c r="B46" s="317"/>
      <c r="C46" s="302"/>
      <c r="D46" s="305"/>
      <c r="E46" s="306"/>
      <c r="F46" s="133" t="s">
        <v>269</v>
      </c>
      <c r="G46" s="133" t="s">
        <v>125</v>
      </c>
      <c r="H46" s="134" t="s">
        <v>177</v>
      </c>
      <c r="I46" s="141" t="s">
        <v>18</v>
      </c>
      <c r="J46" s="142">
        <f t="shared" si="1"/>
        <v>3</v>
      </c>
      <c r="K46" s="142"/>
      <c r="L46" s="142"/>
      <c r="M46" s="238"/>
      <c r="N46" s="60"/>
      <c r="O46" s="213"/>
    </row>
    <row r="47" spans="1:15" ht="185.1" customHeight="1" x14ac:dyDescent="0.3">
      <c r="A47" s="212"/>
      <c r="B47" s="317"/>
      <c r="C47" s="302"/>
      <c r="D47" s="305"/>
      <c r="E47" s="306"/>
      <c r="F47" s="133" t="s">
        <v>269</v>
      </c>
      <c r="G47" s="133" t="s">
        <v>179</v>
      </c>
      <c r="H47" s="134" t="s">
        <v>178</v>
      </c>
      <c r="I47" s="141" t="s">
        <v>18</v>
      </c>
      <c r="J47" s="142">
        <f t="shared" si="1"/>
        <v>3</v>
      </c>
      <c r="K47" s="142"/>
      <c r="L47" s="142"/>
      <c r="M47" s="238"/>
      <c r="N47" s="60"/>
      <c r="O47" s="213"/>
    </row>
    <row r="48" spans="1:15" ht="185.1" customHeight="1" x14ac:dyDescent="0.3">
      <c r="A48" s="212"/>
      <c r="B48" s="317"/>
      <c r="C48" s="302"/>
      <c r="D48" s="305"/>
      <c r="E48" s="306"/>
      <c r="F48" s="133" t="s">
        <v>269</v>
      </c>
      <c r="G48" s="133" t="s">
        <v>180</v>
      </c>
      <c r="H48" s="134" t="s">
        <v>181</v>
      </c>
      <c r="I48" s="141" t="s">
        <v>18</v>
      </c>
      <c r="J48" s="142">
        <f t="shared" si="1"/>
        <v>3</v>
      </c>
      <c r="K48" s="142"/>
      <c r="L48" s="142"/>
      <c r="M48" s="238"/>
      <c r="N48" s="60"/>
      <c r="O48" s="213"/>
    </row>
    <row r="49" spans="1:15" ht="185.1" customHeight="1" x14ac:dyDescent="0.3">
      <c r="A49" s="212"/>
      <c r="B49" s="317"/>
      <c r="C49" s="302"/>
      <c r="D49" s="307"/>
      <c r="E49" s="308"/>
      <c r="F49" s="133" t="s">
        <v>269</v>
      </c>
      <c r="G49" s="133" t="s">
        <v>182</v>
      </c>
      <c r="H49" s="134" t="s">
        <v>183</v>
      </c>
      <c r="I49" s="141" t="s">
        <v>18</v>
      </c>
      <c r="J49" s="142">
        <f t="shared" si="1"/>
        <v>3</v>
      </c>
      <c r="K49" s="142"/>
      <c r="L49" s="142"/>
      <c r="M49" s="238"/>
      <c r="N49" s="60"/>
      <c r="O49" s="213"/>
    </row>
    <row r="50" spans="1:15" ht="185.1" customHeight="1" x14ac:dyDescent="0.3">
      <c r="A50" s="212"/>
      <c r="B50" s="317"/>
      <c r="C50" s="302" t="s">
        <v>82</v>
      </c>
      <c r="D50" s="303" t="s">
        <v>28</v>
      </c>
      <c r="E50" s="304"/>
      <c r="F50" s="133" t="s">
        <v>268</v>
      </c>
      <c r="G50" s="133" t="s">
        <v>83</v>
      </c>
      <c r="H50" s="134" t="s">
        <v>303</v>
      </c>
      <c r="I50" s="235" t="str">
        <f>IF(J50=3,"مطبق كليًا  - Implemented",IF(J50=0,"لاينطبق - Not Applicable",IF(J50=1,"غير مطبق  - Not Implemented",IF(3&lt;J50&gt;1,"مطبق جزئيًا  - Partially Implemented"," "))))</f>
        <v>مطبق كليًا  - Implemented</v>
      </c>
      <c r="J50" s="142">
        <f>IF(SUM(J51:J59)=0,0,AVERAGEIF(J51:J59,"&lt;&gt;0"))</f>
        <v>3</v>
      </c>
      <c r="K50" s="142"/>
      <c r="L50" s="142"/>
      <c r="M50" s="238"/>
      <c r="N50" s="60"/>
      <c r="O50" s="213"/>
    </row>
    <row r="51" spans="1:15" ht="185.1" customHeight="1" x14ac:dyDescent="0.3">
      <c r="A51" s="212"/>
      <c r="B51" s="317"/>
      <c r="C51" s="302"/>
      <c r="D51" s="305"/>
      <c r="E51" s="306"/>
      <c r="F51" s="133" t="s">
        <v>269</v>
      </c>
      <c r="G51" s="136" t="s">
        <v>224</v>
      </c>
      <c r="H51" s="134" t="s">
        <v>184</v>
      </c>
      <c r="I51" s="141" t="s">
        <v>18</v>
      </c>
      <c r="J51" s="142">
        <f t="shared" si="1"/>
        <v>3</v>
      </c>
      <c r="K51" s="142"/>
      <c r="L51" s="142"/>
      <c r="M51" s="238"/>
      <c r="N51" s="60"/>
      <c r="O51" s="213"/>
    </row>
    <row r="52" spans="1:15" ht="185.1" customHeight="1" x14ac:dyDescent="0.3">
      <c r="A52" s="212"/>
      <c r="B52" s="317"/>
      <c r="C52" s="302"/>
      <c r="D52" s="305"/>
      <c r="E52" s="306"/>
      <c r="F52" s="133" t="s">
        <v>269</v>
      </c>
      <c r="G52" s="136" t="s">
        <v>225</v>
      </c>
      <c r="H52" s="134" t="s">
        <v>185</v>
      </c>
      <c r="I52" s="141" t="s">
        <v>18</v>
      </c>
      <c r="J52" s="142">
        <f t="shared" si="1"/>
        <v>3</v>
      </c>
      <c r="K52" s="142"/>
      <c r="L52" s="142"/>
      <c r="M52" s="238"/>
      <c r="N52" s="60"/>
      <c r="O52" s="213"/>
    </row>
    <row r="53" spans="1:15" ht="185.1" customHeight="1" x14ac:dyDescent="0.3">
      <c r="A53" s="212"/>
      <c r="B53" s="317"/>
      <c r="C53" s="302"/>
      <c r="D53" s="305"/>
      <c r="E53" s="306"/>
      <c r="F53" s="133" t="s">
        <v>269</v>
      </c>
      <c r="G53" s="136" t="s">
        <v>226</v>
      </c>
      <c r="H53" s="134" t="s">
        <v>186</v>
      </c>
      <c r="I53" s="141" t="s">
        <v>18</v>
      </c>
      <c r="J53" s="142">
        <f t="shared" si="1"/>
        <v>3</v>
      </c>
      <c r="K53" s="142"/>
      <c r="L53" s="142"/>
      <c r="M53" s="238"/>
      <c r="N53" s="60"/>
      <c r="O53" s="213"/>
    </row>
    <row r="54" spans="1:15" ht="185.1" customHeight="1" x14ac:dyDescent="0.3">
      <c r="A54" s="212"/>
      <c r="B54" s="317"/>
      <c r="C54" s="302"/>
      <c r="D54" s="305"/>
      <c r="E54" s="306"/>
      <c r="F54" s="133" t="s">
        <v>269</v>
      </c>
      <c r="G54" s="136" t="s">
        <v>227</v>
      </c>
      <c r="H54" s="134" t="s">
        <v>187</v>
      </c>
      <c r="I54" s="141" t="s">
        <v>18</v>
      </c>
      <c r="J54" s="142">
        <f t="shared" si="1"/>
        <v>3</v>
      </c>
      <c r="K54" s="142"/>
      <c r="L54" s="142"/>
      <c r="M54" s="238"/>
      <c r="N54" s="60"/>
      <c r="O54" s="213"/>
    </row>
    <row r="55" spans="1:15" ht="185.1" customHeight="1" x14ac:dyDescent="0.3">
      <c r="A55" s="212"/>
      <c r="B55" s="317"/>
      <c r="C55" s="302"/>
      <c r="D55" s="305"/>
      <c r="E55" s="306"/>
      <c r="F55" s="133" t="s">
        <v>269</v>
      </c>
      <c r="G55" s="136" t="s">
        <v>228</v>
      </c>
      <c r="H55" s="134" t="s">
        <v>286</v>
      </c>
      <c r="I55" s="141" t="s">
        <v>18</v>
      </c>
      <c r="J55" s="142">
        <f t="shared" si="1"/>
        <v>3</v>
      </c>
      <c r="K55" s="142"/>
      <c r="L55" s="142"/>
      <c r="M55" s="238"/>
      <c r="N55" s="60"/>
      <c r="O55" s="213"/>
    </row>
    <row r="56" spans="1:15" ht="185.1" customHeight="1" x14ac:dyDescent="0.3">
      <c r="A56" s="212"/>
      <c r="B56" s="317"/>
      <c r="C56" s="302"/>
      <c r="D56" s="305"/>
      <c r="E56" s="306"/>
      <c r="F56" s="133" t="s">
        <v>269</v>
      </c>
      <c r="G56" s="136" t="s">
        <v>229</v>
      </c>
      <c r="H56" s="134" t="s">
        <v>188</v>
      </c>
      <c r="I56" s="141" t="s">
        <v>18</v>
      </c>
      <c r="J56" s="142">
        <f t="shared" si="1"/>
        <v>3</v>
      </c>
      <c r="K56" s="142"/>
      <c r="L56" s="142"/>
      <c r="M56" s="238"/>
      <c r="N56" s="60"/>
      <c r="O56" s="213"/>
    </row>
    <row r="57" spans="1:15" ht="185.1" customHeight="1" x14ac:dyDescent="0.3">
      <c r="A57" s="212"/>
      <c r="B57" s="317"/>
      <c r="C57" s="302"/>
      <c r="D57" s="305"/>
      <c r="E57" s="306"/>
      <c r="F57" s="133" t="s">
        <v>269</v>
      </c>
      <c r="G57" s="136" t="s">
        <v>230</v>
      </c>
      <c r="H57" s="134" t="s">
        <v>189</v>
      </c>
      <c r="I57" s="141" t="s">
        <v>18</v>
      </c>
      <c r="J57" s="142">
        <f t="shared" si="1"/>
        <v>3</v>
      </c>
      <c r="K57" s="142"/>
      <c r="L57" s="142"/>
      <c r="M57" s="238"/>
      <c r="N57" s="60"/>
      <c r="O57" s="213"/>
    </row>
    <row r="58" spans="1:15" ht="185.1" customHeight="1" x14ac:dyDescent="0.3">
      <c r="A58" s="212"/>
      <c r="B58" s="317"/>
      <c r="C58" s="302"/>
      <c r="D58" s="305"/>
      <c r="E58" s="306"/>
      <c r="F58" s="133" t="s">
        <v>269</v>
      </c>
      <c r="G58" s="136" t="s">
        <v>231</v>
      </c>
      <c r="H58" s="134" t="s">
        <v>287</v>
      </c>
      <c r="I58" s="141" t="s">
        <v>18</v>
      </c>
      <c r="J58" s="142">
        <f t="shared" si="1"/>
        <v>3</v>
      </c>
      <c r="K58" s="142"/>
      <c r="L58" s="142"/>
      <c r="M58" s="238"/>
      <c r="N58" s="60"/>
      <c r="O58" s="213"/>
    </row>
    <row r="59" spans="1:15" ht="185.1" customHeight="1" x14ac:dyDescent="0.3">
      <c r="A59" s="212"/>
      <c r="B59" s="317"/>
      <c r="C59" s="302"/>
      <c r="D59" s="307"/>
      <c r="E59" s="308"/>
      <c r="F59" s="133" t="s">
        <v>269</v>
      </c>
      <c r="G59" s="136" t="s">
        <v>232</v>
      </c>
      <c r="H59" s="134" t="s">
        <v>190</v>
      </c>
      <c r="I59" s="141" t="s">
        <v>18</v>
      </c>
      <c r="J59" s="142">
        <f t="shared" si="1"/>
        <v>3</v>
      </c>
      <c r="K59" s="142"/>
      <c r="L59" s="142"/>
      <c r="M59" s="238"/>
      <c r="N59" s="60"/>
      <c r="O59" s="213"/>
    </row>
    <row r="60" spans="1:15" ht="185.1" customHeight="1" x14ac:dyDescent="0.3">
      <c r="A60" s="212"/>
      <c r="B60" s="317"/>
      <c r="C60" s="302" t="s">
        <v>84</v>
      </c>
      <c r="D60" s="303" t="s">
        <v>29</v>
      </c>
      <c r="E60" s="304"/>
      <c r="F60" s="133" t="s">
        <v>268</v>
      </c>
      <c r="G60" s="133" t="s">
        <v>85</v>
      </c>
      <c r="H60" s="134" t="s">
        <v>304</v>
      </c>
      <c r="I60" s="235" t="str">
        <f>IF(J60=3,"مطبق كليًا  - Implemented",IF(J60=0,"لاينطبق - Not Applicable",IF(J60=1,"غير مطبق  - Not Implemented",IF(3&lt;J60&gt;1,"مطبق جزئيًا  - Partially Implemented"," "))))</f>
        <v>مطبق كليًا  - Implemented</v>
      </c>
      <c r="J60" s="142">
        <f>IF(SUM(J61:J62)=0,0,AVERAGEIF(J61:J62,"&lt;&gt;0"))</f>
        <v>3</v>
      </c>
      <c r="K60" s="142"/>
      <c r="L60" s="142"/>
      <c r="M60" s="238"/>
      <c r="N60" s="60"/>
      <c r="O60" s="213"/>
    </row>
    <row r="61" spans="1:15" ht="185.1" customHeight="1" x14ac:dyDescent="0.3">
      <c r="A61" s="212"/>
      <c r="B61" s="317"/>
      <c r="C61" s="302"/>
      <c r="D61" s="305"/>
      <c r="E61" s="306"/>
      <c r="F61" s="133" t="s">
        <v>269</v>
      </c>
      <c r="G61" s="136" t="s">
        <v>222</v>
      </c>
      <c r="H61" s="134" t="s">
        <v>191</v>
      </c>
      <c r="I61" s="141" t="s">
        <v>18</v>
      </c>
      <c r="J61" s="142">
        <f t="shared" si="1"/>
        <v>3</v>
      </c>
      <c r="K61" s="142"/>
      <c r="L61" s="142"/>
      <c r="M61" s="238"/>
      <c r="N61" s="60"/>
      <c r="O61" s="213"/>
    </row>
    <row r="62" spans="1:15" ht="185.1" customHeight="1" x14ac:dyDescent="0.3">
      <c r="A62" s="212"/>
      <c r="B62" s="317"/>
      <c r="C62" s="302"/>
      <c r="D62" s="307"/>
      <c r="E62" s="308"/>
      <c r="F62" s="133" t="s">
        <v>269</v>
      </c>
      <c r="G62" s="136" t="s">
        <v>223</v>
      </c>
      <c r="H62" s="134" t="s">
        <v>192</v>
      </c>
      <c r="I62" s="141" t="s">
        <v>18</v>
      </c>
      <c r="J62" s="142">
        <f t="shared" si="1"/>
        <v>3</v>
      </c>
      <c r="K62" s="142"/>
      <c r="L62" s="142"/>
      <c r="M62" s="238"/>
      <c r="N62" s="60"/>
      <c r="O62" s="213"/>
    </row>
    <row r="63" spans="1:15" ht="185.1" customHeight="1" x14ac:dyDescent="0.3">
      <c r="A63" s="212"/>
      <c r="B63" s="317"/>
      <c r="C63" s="302" t="s">
        <v>126</v>
      </c>
      <c r="D63" s="303" t="s">
        <v>30</v>
      </c>
      <c r="E63" s="304"/>
      <c r="F63" s="133" t="s">
        <v>268</v>
      </c>
      <c r="G63" s="133" t="s">
        <v>86</v>
      </c>
      <c r="H63" s="134" t="s">
        <v>305</v>
      </c>
      <c r="I63" s="235" t="str">
        <f>IF(J63=3,"مطبق كليًا  - Implemented",IF(J63=0,"لاينطبق - Not Applicable",IF(J63=1,"غير مطبق  - Not Implemented",IF(3&lt;J63&gt;1,"مطبق جزئيًا  - Partially Implemented"," "))))</f>
        <v>مطبق كليًا  - Implemented</v>
      </c>
      <c r="J63" s="142">
        <f>IF(SUM(J64:J68)=0,0,AVERAGEIF(J64:J68,"&lt;&gt;0"))</f>
        <v>3</v>
      </c>
      <c r="K63" s="142"/>
      <c r="L63" s="142"/>
      <c r="M63" s="238"/>
      <c r="N63" s="60"/>
      <c r="O63" s="213"/>
    </row>
    <row r="64" spans="1:15" ht="185.1" customHeight="1" x14ac:dyDescent="0.3">
      <c r="A64" s="212"/>
      <c r="B64" s="317"/>
      <c r="C64" s="302"/>
      <c r="D64" s="305"/>
      <c r="E64" s="306"/>
      <c r="F64" s="133" t="s">
        <v>269</v>
      </c>
      <c r="G64" s="136" t="s">
        <v>233</v>
      </c>
      <c r="H64" s="134" t="s">
        <v>193</v>
      </c>
      <c r="I64" s="141" t="s">
        <v>18</v>
      </c>
      <c r="J64" s="142">
        <f t="shared" si="1"/>
        <v>3</v>
      </c>
      <c r="K64" s="142"/>
      <c r="L64" s="142"/>
      <c r="M64" s="238"/>
      <c r="N64" s="60"/>
      <c r="O64" s="213"/>
    </row>
    <row r="65" spans="1:15" ht="185.1" customHeight="1" x14ac:dyDescent="0.3">
      <c r="A65" s="212"/>
      <c r="B65" s="317"/>
      <c r="C65" s="302"/>
      <c r="D65" s="305"/>
      <c r="E65" s="306"/>
      <c r="F65" s="133" t="s">
        <v>269</v>
      </c>
      <c r="G65" s="136" t="s">
        <v>234</v>
      </c>
      <c r="H65" s="134" t="s">
        <v>194</v>
      </c>
      <c r="I65" s="141" t="s">
        <v>18</v>
      </c>
      <c r="J65" s="142">
        <f t="shared" si="1"/>
        <v>3</v>
      </c>
      <c r="K65" s="142"/>
      <c r="L65" s="142"/>
      <c r="M65" s="238"/>
      <c r="N65" s="60"/>
      <c r="O65" s="213"/>
    </row>
    <row r="66" spans="1:15" ht="185.1" customHeight="1" x14ac:dyDescent="0.3">
      <c r="A66" s="212"/>
      <c r="B66" s="317"/>
      <c r="C66" s="302"/>
      <c r="D66" s="305"/>
      <c r="E66" s="306"/>
      <c r="F66" s="133" t="s">
        <v>269</v>
      </c>
      <c r="G66" s="136" t="s">
        <v>235</v>
      </c>
      <c r="H66" s="134" t="s">
        <v>195</v>
      </c>
      <c r="I66" s="141" t="s">
        <v>18</v>
      </c>
      <c r="J66" s="142">
        <f t="shared" si="1"/>
        <v>3</v>
      </c>
      <c r="K66" s="142"/>
      <c r="L66" s="142"/>
      <c r="M66" s="238"/>
      <c r="N66" s="60"/>
      <c r="O66" s="213"/>
    </row>
    <row r="67" spans="1:15" ht="185.1" customHeight="1" x14ac:dyDescent="0.3">
      <c r="A67" s="212"/>
      <c r="B67" s="317"/>
      <c r="C67" s="302"/>
      <c r="D67" s="305"/>
      <c r="E67" s="306"/>
      <c r="F67" s="133" t="s">
        <v>269</v>
      </c>
      <c r="G67" s="136" t="s">
        <v>236</v>
      </c>
      <c r="H67" s="134" t="s">
        <v>196</v>
      </c>
      <c r="I67" s="141" t="s">
        <v>18</v>
      </c>
      <c r="J67" s="142">
        <f t="shared" si="1"/>
        <v>3</v>
      </c>
      <c r="K67" s="142"/>
      <c r="L67" s="142"/>
      <c r="M67" s="238"/>
      <c r="N67" s="60"/>
      <c r="O67" s="213"/>
    </row>
    <row r="68" spans="1:15" ht="185.1" customHeight="1" x14ac:dyDescent="0.3">
      <c r="A68" s="212"/>
      <c r="B68" s="317"/>
      <c r="C68" s="302"/>
      <c r="D68" s="307"/>
      <c r="E68" s="308"/>
      <c r="F68" s="133" t="s">
        <v>269</v>
      </c>
      <c r="G68" s="136" t="s">
        <v>237</v>
      </c>
      <c r="H68" s="134" t="s">
        <v>197</v>
      </c>
      <c r="I68" s="141" t="s">
        <v>18</v>
      </c>
      <c r="J68" s="142">
        <f t="shared" si="1"/>
        <v>3</v>
      </c>
      <c r="K68" s="142"/>
      <c r="L68" s="142"/>
      <c r="M68" s="238"/>
      <c r="N68" s="60"/>
      <c r="O68" s="213"/>
    </row>
    <row r="69" spans="1:15" ht="185.1" customHeight="1" x14ac:dyDescent="0.3">
      <c r="A69" s="212"/>
      <c r="B69" s="317"/>
      <c r="C69" s="302" t="s">
        <v>87</v>
      </c>
      <c r="D69" s="303" t="s">
        <v>34</v>
      </c>
      <c r="E69" s="304"/>
      <c r="F69" s="133" t="s">
        <v>268</v>
      </c>
      <c r="G69" s="133" t="s">
        <v>88</v>
      </c>
      <c r="H69" s="134" t="s">
        <v>306</v>
      </c>
      <c r="I69" s="235" t="str">
        <f>IF(J69=3,"مطبق كليًا  - Implemented",IF(J69=0,"لاينطبق - Not Applicable",IF(J69=1,"غير مطبق  - Not Implemented",IF(3&lt;J69&gt;1,"مطبق جزئيًا  - Partially Implemented"," "))))</f>
        <v>مطبق كليًا  - Implemented</v>
      </c>
      <c r="J69" s="142">
        <f>IF(SUM(J70:J72)=0,0,AVERAGEIF(J70:J72,"&lt;&gt;0"))</f>
        <v>3</v>
      </c>
      <c r="K69" s="142"/>
      <c r="L69" s="142"/>
      <c r="M69" s="238"/>
      <c r="N69" s="60"/>
      <c r="O69" s="213"/>
    </row>
    <row r="70" spans="1:15" ht="185.1" customHeight="1" x14ac:dyDescent="0.3">
      <c r="A70" s="212"/>
      <c r="B70" s="317"/>
      <c r="C70" s="302"/>
      <c r="D70" s="305"/>
      <c r="E70" s="306"/>
      <c r="F70" s="133" t="s">
        <v>269</v>
      </c>
      <c r="G70" s="136" t="s">
        <v>238</v>
      </c>
      <c r="H70" s="134" t="s">
        <v>198</v>
      </c>
      <c r="I70" s="141" t="s">
        <v>18</v>
      </c>
      <c r="J70" s="142">
        <f t="shared" si="1"/>
        <v>3</v>
      </c>
      <c r="K70" s="142"/>
      <c r="L70" s="142"/>
      <c r="M70" s="238"/>
      <c r="N70" s="60"/>
      <c r="O70" s="213"/>
    </row>
    <row r="71" spans="1:15" ht="185.1" customHeight="1" x14ac:dyDescent="0.3">
      <c r="A71" s="212"/>
      <c r="B71" s="317"/>
      <c r="C71" s="302"/>
      <c r="D71" s="305"/>
      <c r="E71" s="306"/>
      <c r="F71" s="133" t="s">
        <v>269</v>
      </c>
      <c r="G71" s="136" t="s">
        <v>239</v>
      </c>
      <c r="H71" s="134" t="s">
        <v>199</v>
      </c>
      <c r="I71" s="141" t="s">
        <v>18</v>
      </c>
      <c r="J71" s="142">
        <f t="shared" si="1"/>
        <v>3</v>
      </c>
      <c r="K71" s="142"/>
      <c r="L71" s="142"/>
      <c r="M71" s="238"/>
      <c r="N71" s="60"/>
      <c r="O71" s="213"/>
    </row>
    <row r="72" spans="1:15" ht="185.1" customHeight="1" x14ac:dyDescent="0.3">
      <c r="A72" s="212"/>
      <c r="B72" s="317"/>
      <c r="C72" s="302"/>
      <c r="D72" s="307"/>
      <c r="E72" s="308"/>
      <c r="F72" s="133" t="s">
        <v>269</v>
      </c>
      <c r="G72" s="136" t="s">
        <v>240</v>
      </c>
      <c r="H72" s="134" t="s">
        <v>200</v>
      </c>
      <c r="I72" s="141" t="s">
        <v>18</v>
      </c>
      <c r="J72" s="142">
        <f t="shared" si="1"/>
        <v>3</v>
      </c>
      <c r="K72" s="142"/>
      <c r="L72" s="142"/>
      <c r="M72" s="238"/>
      <c r="N72" s="60"/>
      <c r="O72" s="213"/>
    </row>
    <row r="73" spans="1:15" ht="185.1" customHeight="1" x14ac:dyDescent="0.3">
      <c r="A73" s="212"/>
      <c r="B73" s="317"/>
      <c r="C73" s="302" t="s">
        <v>89</v>
      </c>
      <c r="D73" s="303" t="s">
        <v>35</v>
      </c>
      <c r="E73" s="304"/>
      <c r="F73" s="133" t="s">
        <v>268</v>
      </c>
      <c r="G73" s="133" t="s">
        <v>90</v>
      </c>
      <c r="H73" s="134" t="s">
        <v>307</v>
      </c>
      <c r="I73" s="235" t="str">
        <f>IF(J73=3,"مطبق كليًا  - Implemented",IF(J73=0,"لاينطبق - Not Applicable",IF(J73=1,"غير مطبق  - Not Implemented",IF(3&lt;J73&gt;1,"مطبق جزئيًا  - Partially Implemented"," "))))</f>
        <v>مطبق كليًا  - Implemented</v>
      </c>
      <c r="J73" s="142">
        <f>IF(SUM(J74:J76)=0,0,AVERAGEIF(J74:J76,"&lt;&gt;0"))</f>
        <v>3</v>
      </c>
      <c r="K73" s="142"/>
      <c r="L73" s="142"/>
      <c r="M73" s="238"/>
      <c r="N73" s="60"/>
      <c r="O73" s="213"/>
    </row>
    <row r="74" spans="1:15" ht="185.1" customHeight="1" x14ac:dyDescent="0.3">
      <c r="A74" s="212"/>
      <c r="B74" s="317"/>
      <c r="C74" s="302"/>
      <c r="D74" s="305"/>
      <c r="E74" s="306"/>
      <c r="F74" s="133" t="s">
        <v>269</v>
      </c>
      <c r="G74" s="136" t="s">
        <v>241</v>
      </c>
      <c r="H74" s="134" t="s">
        <v>201</v>
      </c>
      <c r="I74" s="141" t="s">
        <v>18</v>
      </c>
      <c r="J74" s="142">
        <f t="shared" si="1"/>
        <v>3</v>
      </c>
      <c r="K74" s="142"/>
      <c r="L74" s="142"/>
      <c r="M74" s="238"/>
      <c r="N74" s="60"/>
      <c r="O74" s="213"/>
    </row>
    <row r="75" spans="1:15" ht="185.1" customHeight="1" x14ac:dyDescent="0.3">
      <c r="A75" s="212"/>
      <c r="B75" s="317"/>
      <c r="C75" s="302"/>
      <c r="D75" s="305"/>
      <c r="E75" s="306"/>
      <c r="F75" s="133" t="s">
        <v>269</v>
      </c>
      <c r="G75" s="136" t="s">
        <v>242</v>
      </c>
      <c r="H75" s="134" t="s">
        <v>202</v>
      </c>
      <c r="I75" s="141" t="s">
        <v>18</v>
      </c>
      <c r="J75" s="142">
        <f t="shared" si="1"/>
        <v>3</v>
      </c>
      <c r="K75" s="142"/>
      <c r="L75" s="142"/>
      <c r="M75" s="238"/>
      <c r="N75" s="60"/>
      <c r="O75" s="213"/>
    </row>
    <row r="76" spans="1:15" ht="185.1" customHeight="1" x14ac:dyDescent="0.3">
      <c r="A76" s="212"/>
      <c r="B76" s="317"/>
      <c r="C76" s="302"/>
      <c r="D76" s="305"/>
      <c r="E76" s="306"/>
      <c r="F76" s="133" t="s">
        <v>269</v>
      </c>
      <c r="G76" s="136" t="s">
        <v>243</v>
      </c>
      <c r="H76" s="134" t="s">
        <v>203</v>
      </c>
      <c r="I76" s="141" t="s">
        <v>18</v>
      </c>
      <c r="J76" s="142">
        <f t="shared" si="1"/>
        <v>3</v>
      </c>
      <c r="K76" s="142"/>
      <c r="L76" s="142"/>
      <c r="M76" s="238"/>
      <c r="N76" s="60"/>
      <c r="O76" s="213"/>
    </row>
    <row r="77" spans="1:15" ht="185.1" customHeight="1" x14ac:dyDescent="0.3">
      <c r="A77" s="212"/>
      <c r="B77" s="317"/>
      <c r="C77" s="302"/>
      <c r="D77" s="307"/>
      <c r="E77" s="308"/>
      <c r="F77" s="133" t="s">
        <v>268</v>
      </c>
      <c r="G77" s="133" t="s">
        <v>91</v>
      </c>
      <c r="H77" s="134" t="s">
        <v>308</v>
      </c>
      <c r="I77" s="141" t="s">
        <v>18</v>
      </c>
      <c r="J77" s="142"/>
      <c r="K77" s="142"/>
      <c r="L77" s="142"/>
      <c r="M77" s="238"/>
      <c r="N77" s="60"/>
      <c r="O77" s="213"/>
    </row>
    <row r="78" spans="1:15" ht="185.1" customHeight="1" x14ac:dyDescent="0.3">
      <c r="A78" s="212"/>
      <c r="B78" s="317"/>
      <c r="C78" s="302" t="s">
        <v>92</v>
      </c>
      <c r="D78" s="303" t="s">
        <v>36</v>
      </c>
      <c r="E78" s="304"/>
      <c r="F78" s="133" t="s">
        <v>268</v>
      </c>
      <c r="G78" s="133" t="s">
        <v>93</v>
      </c>
      <c r="H78" s="134" t="s">
        <v>309</v>
      </c>
      <c r="I78" s="235" t="str">
        <f>IF(J78=3,"مطبق كليًا  - Implemented",IF(J78=0,"لاينطبق - Not Applicable",IF(J78=1,"غير مطبق  - Not Implemented",IF(3&lt;J78&gt;1,"مطبق جزئيًا  - Partially Implemented"," "))))</f>
        <v>مطبق كليًا  - Implemented</v>
      </c>
      <c r="J78" s="142">
        <f>IF(SUM(J79:J81)=0,0,AVERAGEIF(J79:J81,"&lt;&gt;0"))</f>
        <v>3</v>
      </c>
      <c r="K78" s="142"/>
      <c r="L78" s="142"/>
      <c r="M78" s="238"/>
      <c r="N78" s="60"/>
      <c r="O78" s="213"/>
    </row>
    <row r="79" spans="1:15" ht="185.1" customHeight="1" x14ac:dyDescent="0.3">
      <c r="A79" s="212"/>
      <c r="B79" s="317"/>
      <c r="C79" s="302"/>
      <c r="D79" s="305"/>
      <c r="E79" s="306"/>
      <c r="F79" s="133" t="s">
        <v>269</v>
      </c>
      <c r="G79" s="136" t="s">
        <v>244</v>
      </c>
      <c r="H79" s="134" t="s">
        <v>204</v>
      </c>
      <c r="I79" s="141" t="s">
        <v>18</v>
      </c>
      <c r="J79" s="142">
        <f>IF(I79="مطبق كليًا  - Implemented",3,IF(I79="مطبق جزئيًا  - Partially Implemented",2,IF(I79="غير مطبق  - Not Implemented",1,0)))</f>
        <v>3</v>
      </c>
      <c r="K79" s="142"/>
      <c r="L79" s="142"/>
      <c r="M79" s="238"/>
      <c r="N79" s="60"/>
      <c r="O79" s="213"/>
    </row>
    <row r="80" spans="1:15" ht="185.1" customHeight="1" x14ac:dyDescent="0.3">
      <c r="A80" s="212"/>
      <c r="B80" s="317"/>
      <c r="C80" s="302"/>
      <c r="D80" s="305"/>
      <c r="E80" s="306"/>
      <c r="F80" s="133" t="s">
        <v>269</v>
      </c>
      <c r="G80" s="136" t="s">
        <v>245</v>
      </c>
      <c r="H80" s="134" t="s">
        <v>205</v>
      </c>
      <c r="I80" s="141" t="s">
        <v>18</v>
      </c>
      <c r="J80" s="142">
        <f>IF(I80="مطبق كليًا  - Implemented",3,IF(I80="مطبق جزئيًا  - Partially Implemented",2,IF(I80="غير مطبق  - Not Implemented",1,0)))</f>
        <v>3</v>
      </c>
      <c r="K80" s="142"/>
      <c r="L80" s="142"/>
      <c r="M80" s="238"/>
      <c r="N80" s="60"/>
      <c r="O80" s="213"/>
    </row>
    <row r="81" spans="1:15" ht="185.1" customHeight="1" x14ac:dyDescent="0.3">
      <c r="A81" s="212"/>
      <c r="B81" s="317"/>
      <c r="C81" s="302"/>
      <c r="D81" s="305"/>
      <c r="E81" s="306"/>
      <c r="F81" s="133" t="s">
        <v>269</v>
      </c>
      <c r="G81" s="136" t="s">
        <v>246</v>
      </c>
      <c r="H81" s="134" t="s">
        <v>206</v>
      </c>
      <c r="I81" s="141" t="s">
        <v>18</v>
      </c>
      <c r="J81" s="142">
        <f>IF(I81="مطبق كليًا  - Implemented",3,IF(I81="مطبق جزئيًا  - Partially Implemented",2,IF(I81="غير مطبق  - Not Implemented",1,0)))</f>
        <v>3</v>
      </c>
      <c r="K81" s="142"/>
      <c r="L81" s="142"/>
      <c r="M81" s="238"/>
      <c r="N81" s="60"/>
      <c r="O81" s="213"/>
    </row>
    <row r="82" spans="1:15" ht="185.1" customHeight="1" x14ac:dyDescent="0.3">
      <c r="A82" s="212"/>
      <c r="B82" s="317"/>
      <c r="C82" s="302"/>
      <c r="D82" s="307"/>
      <c r="E82" s="308"/>
      <c r="F82" s="133" t="s">
        <v>268</v>
      </c>
      <c r="G82" s="133" t="s">
        <v>94</v>
      </c>
      <c r="H82" s="134" t="s">
        <v>310</v>
      </c>
      <c r="I82" s="141" t="s">
        <v>18</v>
      </c>
      <c r="J82" s="142"/>
      <c r="K82" s="142"/>
      <c r="L82" s="142"/>
      <c r="M82" s="238"/>
      <c r="N82" s="60"/>
      <c r="O82" s="213"/>
    </row>
    <row r="83" spans="1:15" ht="185.1" customHeight="1" x14ac:dyDescent="0.3">
      <c r="A83" s="212"/>
      <c r="B83" s="317"/>
      <c r="C83" s="302" t="s">
        <v>95</v>
      </c>
      <c r="D83" s="303" t="s">
        <v>37</v>
      </c>
      <c r="E83" s="304"/>
      <c r="F83" s="133" t="s">
        <v>268</v>
      </c>
      <c r="G83" s="137" t="s">
        <v>96</v>
      </c>
      <c r="H83" s="134" t="s">
        <v>311</v>
      </c>
      <c r="I83" s="235" t="str">
        <f>IF(J83=3,"مطبق كليًا  - Implemented",IF(J83=0,"لاينطبق - Not Applicable",IF(J83=1,"غير مطبق  - Not Implemented",IF(3&lt;J83&gt;1,"مطبق جزئيًا  - Partially Implemented"," "))))</f>
        <v>مطبق كليًا  - Implemented</v>
      </c>
      <c r="J83" s="142">
        <f>IF(SUM(J84:J85)=0,0,AVERAGEIF(J84:J85,"&lt;&gt;0"))</f>
        <v>3</v>
      </c>
      <c r="K83" s="142"/>
      <c r="L83" s="142"/>
      <c r="M83" s="238"/>
      <c r="N83" s="60"/>
      <c r="O83" s="213"/>
    </row>
    <row r="84" spans="1:15" ht="185.1" customHeight="1" x14ac:dyDescent="0.3">
      <c r="A84" s="212"/>
      <c r="B84" s="317"/>
      <c r="C84" s="302"/>
      <c r="D84" s="305"/>
      <c r="E84" s="306"/>
      <c r="F84" s="133" t="s">
        <v>269</v>
      </c>
      <c r="G84" s="136" t="s">
        <v>247</v>
      </c>
      <c r="H84" s="134" t="s">
        <v>207</v>
      </c>
      <c r="I84" s="141" t="s">
        <v>18</v>
      </c>
      <c r="J84" s="142">
        <f>IF(I84="مطبق كليًا  - Implemented",3,IF(I84="مطبق جزئيًا  - Partially Implemented",2,IF(I84="غير مطبق  - Not Implemented",1,0)))</f>
        <v>3</v>
      </c>
      <c r="K84" s="142"/>
      <c r="L84" s="142"/>
      <c r="M84" s="238"/>
      <c r="N84" s="60"/>
      <c r="O84" s="213"/>
    </row>
    <row r="85" spans="1:15" ht="185.1" customHeight="1" x14ac:dyDescent="0.3">
      <c r="A85" s="212"/>
      <c r="B85" s="317"/>
      <c r="C85" s="302"/>
      <c r="D85" s="305"/>
      <c r="E85" s="306"/>
      <c r="F85" s="133" t="s">
        <v>269</v>
      </c>
      <c r="G85" s="136" t="s">
        <v>248</v>
      </c>
      <c r="H85" s="134" t="s">
        <v>208</v>
      </c>
      <c r="I85" s="141" t="s">
        <v>18</v>
      </c>
      <c r="J85" s="142">
        <f>IF(I85="مطبق كليًا  - Implemented",3,IF(I85="مطبق جزئيًا  - Partially Implemented",2,IF(I85="غير مطبق  - Not Implemented",1,0)))</f>
        <v>3</v>
      </c>
      <c r="K85" s="142"/>
      <c r="L85" s="142"/>
      <c r="M85" s="238"/>
      <c r="N85" s="60"/>
      <c r="O85" s="213"/>
    </row>
    <row r="86" spans="1:15" ht="185.1" customHeight="1" x14ac:dyDescent="0.3">
      <c r="A86" s="212"/>
      <c r="B86" s="317"/>
      <c r="C86" s="302"/>
      <c r="D86" s="307"/>
      <c r="E86" s="308"/>
      <c r="F86" s="133" t="s">
        <v>268</v>
      </c>
      <c r="G86" s="133" t="s">
        <v>97</v>
      </c>
      <c r="H86" s="134" t="s">
        <v>312</v>
      </c>
      <c r="I86" s="141" t="s">
        <v>18</v>
      </c>
      <c r="J86" s="142"/>
      <c r="K86" s="142"/>
      <c r="L86" s="142"/>
      <c r="M86" s="238"/>
      <c r="N86" s="60"/>
      <c r="O86" s="213"/>
    </row>
    <row r="87" spans="1:15" ht="185.1" customHeight="1" x14ac:dyDescent="0.3">
      <c r="A87" s="212"/>
      <c r="B87" s="317"/>
      <c r="C87" s="302" t="s">
        <v>98</v>
      </c>
      <c r="D87" s="303" t="s">
        <v>53</v>
      </c>
      <c r="E87" s="304"/>
      <c r="F87" s="133" t="s">
        <v>268</v>
      </c>
      <c r="G87" s="133" t="s">
        <v>99</v>
      </c>
      <c r="H87" s="134" t="s">
        <v>313</v>
      </c>
      <c r="I87" s="235" t="str">
        <f>IF(J87=3,"مطبق كليًا  - Implemented",IF(J87=0,"لاينطبق - Not Applicable",IF(J87=1,"غير مطبق  - Not Implemented",IF(3&lt;J87&gt;1,"مطبق جزئيًا  - Partially Implemented"," "))))</f>
        <v>مطبق كليًا  - Implemented</v>
      </c>
      <c r="J87" s="142">
        <f>IF(SUM(J88:J92)=0,0,AVERAGEIF(J88:J92,"&lt;&gt;0"))</f>
        <v>3</v>
      </c>
      <c r="K87" s="142"/>
      <c r="L87" s="142"/>
      <c r="M87" s="238"/>
      <c r="N87" s="60"/>
      <c r="O87" s="213"/>
    </row>
    <row r="88" spans="1:15" ht="185.1" customHeight="1" x14ac:dyDescent="0.3">
      <c r="A88" s="212"/>
      <c r="B88" s="317"/>
      <c r="C88" s="302"/>
      <c r="D88" s="305"/>
      <c r="E88" s="306"/>
      <c r="F88" s="133" t="s">
        <v>269</v>
      </c>
      <c r="G88" s="136" t="s">
        <v>249</v>
      </c>
      <c r="H88" s="134" t="s">
        <v>209</v>
      </c>
      <c r="I88" s="141" t="s">
        <v>18</v>
      </c>
      <c r="J88" s="142">
        <f>IF(I88="مطبق كليًا  - Implemented",3,IF(I88="مطبق جزئيًا  - Partially Implemented",2,IF(I88="غير مطبق  - Not Implemented",1,0)))</f>
        <v>3</v>
      </c>
      <c r="K88" s="142"/>
      <c r="L88" s="142"/>
      <c r="M88" s="238"/>
      <c r="N88" s="60"/>
      <c r="O88" s="213"/>
    </row>
    <row r="89" spans="1:15" ht="185.1" customHeight="1" x14ac:dyDescent="0.3">
      <c r="A89" s="212"/>
      <c r="B89" s="317"/>
      <c r="C89" s="302"/>
      <c r="D89" s="305"/>
      <c r="E89" s="306"/>
      <c r="F89" s="133" t="s">
        <v>269</v>
      </c>
      <c r="G89" s="136" t="s">
        <v>250</v>
      </c>
      <c r="H89" s="134" t="s">
        <v>210</v>
      </c>
      <c r="I89" s="141" t="s">
        <v>18</v>
      </c>
      <c r="J89" s="142">
        <f>IF(I89="مطبق كليًا  - Implemented",3,IF(I89="مطبق جزئيًا  - Partially Implemented",2,IF(I89="غير مطبق  - Not Implemented",1,0)))</f>
        <v>3</v>
      </c>
      <c r="K89" s="142"/>
      <c r="L89" s="142"/>
      <c r="M89" s="238"/>
      <c r="N89" s="60"/>
      <c r="O89" s="213"/>
    </row>
    <row r="90" spans="1:15" ht="185.1" customHeight="1" x14ac:dyDescent="0.3">
      <c r="A90" s="212"/>
      <c r="B90" s="317"/>
      <c r="C90" s="302"/>
      <c r="D90" s="305"/>
      <c r="E90" s="306"/>
      <c r="F90" s="133" t="s">
        <v>269</v>
      </c>
      <c r="G90" s="136" t="s">
        <v>251</v>
      </c>
      <c r="H90" s="134" t="s">
        <v>288</v>
      </c>
      <c r="I90" s="141" t="s">
        <v>18</v>
      </c>
      <c r="J90" s="142">
        <f>IF(I90="مطبق كليًا  - Implemented",3,IF(I90="مطبق جزئيًا  - Partially Implemented",2,IF(I90="غير مطبق  - Not Implemented",1,0)))</f>
        <v>3</v>
      </c>
      <c r="K90" s="142"/>
      <c r="L90" s="142"/>
      <c r="M90" s="238"/>
      <c r="N90" s="60"/>
      <c r="O90" s="213"/>
    </row>
    <row r="91" spans="1:15" ht="185.1" customHeight="1" x14ac:dyDescent="0.3">
      <c r="A91" s="212"/>
      <c r="B91" s="317"/>
      <c r="C91" s="302"/>
      <c r="D91" s="305"/>
      <c r="E91" s="306"/>
      <c r="F91" s="133" t="s">
        <v>269</v>
      </c>
      <c r="G91" s="136" t="s">
        <v>252</v>
      </c>
      <c r="H91" s="134" t="s">
        <v>211</v>
      </c>
      <c r="I91" s="141" t="s">
        <v>18</v>
      </c>
      <c r="J91" s="142">
        <f>IF(I91="مطبق كليًا  - Implemented",3,IF(I91="مطبق جزئيًا  - Partially Implemented",2,IF(I91="غير مطبق  - Not Implemented",1,0)))</f>
        <v>3</v>
      </c>
      <c r="K91" s="142"/>
      <c r="L91" s="142"/>
      <c r="M91" s="238"/>
      <c r="N91" s="60"/>
      <c r="O91" s="213"/>
    </row>
    <row r="92" spans="1:15" ht="185.1" customHeight="1" x14ac:dyDescent="0.3">
      <c r="A92" s="212"/>
      <c r="B92" s="317"/>
      <c r="C92" s="302"/>
      <c r="D92" s="305"/>
      <c r="E92" s="306"/>
      <c r="F92" s="133" t="s">
        <v>269</v>
      </c>
      <c r="G92" s="136" t="s">
        <v>253</v>
      </c>
      <c r="H92" s="134" t="s">
        <v>212</v>
      </c>
      <c r="I92" s="141" t="s">
        <v>18</v>
      </c>
      <c r="J92" s="142">
        <f>IF(I92="مطبق كليًا  - Implemented",3,IF(I92="مطبق جزئيًا  - Partially Implemented",2,IF(I92="غير مطبق  - Not Implemented",1,0)))</f>
        <v>3</v>
      </c>
      <c r="K92" s="142"/>
      <c r="L92" s="142"/>
      <c r="M92" s="238"/>
      <c r="N92" s="60"/>
      <c r="O92" s="213"/>
    </row>
    <row r="93" spans="1:15" ht="185.1" customHeight="1" x14ac:dyDescent="0.3">
      <c r="A93" s="212"/>
      <c r="B93" s="317"/>
      <c r="C93" s="302"/>
      <c r="D93" s="307"/>
      <c r="E93" s="308"/>
      <c r="F93" s="133" t="s">
        <v>268</v>
      </c>
      <c r="G93" s="133" t="s">
        <v>100</v>
      </c>
      <c r="H93" s="134" t="s">
        <v>314</v>
      </c>
      <c r="I93" s="141" t="s">
        <v>18</v>
      </c>
      <c r="J93" s="142"/>
      <c r="K93" s="142"/>
      <c r="L93" s="142"/>
      <c r="M93" s="238"/>
      <c r="N93" s="60"/>
      <c r="O93" s="213"/>
    </row>
    <row r="94" spans="1:15" ht="185.1" customHeight="1" x14ac:dyDescent="0.3">
      <c r="A94" s="212"/>
      <c r="B94" s="317"/>
      <c r="C94" s="302" t="s">
        <v>101</v>
      </c>
      <c r="D94" s="303" t="s">
        <v>221</v>
      </c>
      <c r="E94" s="304"/>
      <c r="F94" s="133" t="s">
        <v>268</v>
      </c>
      <c r="G94" s="133" t="s">
        <v>102</v>
      </c>
      <c r="H94" s="134" t="s">
        <v>315</v>
      </c>
      <c r="I94" s="235" t="str">
        <f>IF(J94=3,"مطبق كليًا  - Implemented",IF(J94=0,"لاينطبق - Not Applicable",IF(J94=1,"غير مطبق  - Not Implemented",IF(3&lt;J94&gt;1,"مطبق جزئيًا  - Partially Implemented"," "))))</f>
        <v>مطبق كليًا  - Implemented</v>
      </c>
      <c r="J94" s="142">
        <f>IF(SUM(J95:J96)=0,0,AVERAGEIF(J95:J96,"&lt;&gt;0"))</f>
        <v>3</v>
      </c>
      <c r="K94" s="142"/>
      <c r="L94" s="142"/>
      <c r="M94" s="238"/>
      <c r="N94" s="60"/>
      <c r="O94" s="213"/>
    </row>
    <row r="95" spans="1:15" ht="185.1" customHeight="1" x14ac:dyDescent="0.3">
      <c r="A95" s="212"/>
      <c r="B95" s="317"/>
      <c r="C95" s="302"/>
      <c r="D95" s="305"/>
      <c r="E95" s="306"/>
      <c r="F95" s="133" t="s">
        <v>269</v>
      </c>
      <c r="G95" s="136" t="s">
        <v>254</v>
      </c>
      <c r="H95" s="134" t="s">
        <v>213</v>
      </c>
      <c r="I95" s="141" t="s">
        <v>18</v>
      </c>
      <c r="J95" s="142">
        <f>IF(I95="مطبق كليًا  - Implemented",3,IF(I95="مطبق جزئيًا  - Partially Implemented",2,IF(I95="غير مطبق  - Not Implemented",1,0)))</f>
        <v>3</v>
      </c>
      <c r="K95" s="142"/>
      <c r="L95" s="142"/>
      <c r="M95" s="238"/>
      <c r="N95" s="60"/>
      <c r="O95" s="213"/>
    </row>
    <row r="96" spans="1:15" ht="185.1" customHeight="1" x14ac:dyDescent="0.3">
      <c r="A96" s="212"/>
      <c r="B96" s="317"/>
      <c r="C96" s="302"/>
      <c r="D96" s="305"/>
      <c r="E96" s="306"/>
      <c r="F96" s="133" t="s">
        <v>269</v>
      </c>
      <c r="G96" s="136" t="s">
        <v>255</v>
      </c>
      <c r="H96" s="134" t="s">
        <v>282</v>
      </c>
      <c r="I96" s="141" t="s">
        <v>18</v>
      </c>
      <c r="J96" s="142">
        <f>IF(I96="مطبق كليًا  - Implemented",3,IF(I96="مطبق جزئيًا  - Partially Implemented",2,IF(I96="غير مطبق  - Not Implemented",1,0)))</f>
        <v>3</v>
      </c>
      <c r="K96" s="142"/>
      <c r="L96" s="142"/>
      <c r="M96" s="238"/>
      <c r="N96" s="60"/>
      <c r="O96" s="213"/>
    </row>
    <row r="97" spans="1:15" ht="185.1" customHeight="1" x14ac:dyDescent="0.3">
      <c r="A97" s="212"/>
      <c r="B97" s="317"/>
      <c r="C97" s="302"/>
      <c r="D97" s="307"/>
      <c r="E97" s="308"/>
      <c r="F97" s="133" t="s">
        <v>268</v>
      </c>
      <c r="G97" s="133" t="s">
        <v>103</v>
      </c>
      <c r="H97" s="134" t="s">
        <v>316</v>
      </c>
      <c r="I97" s="141" t="s">
        <v>18</v>
      </c>
      <c r="J97" s="142"/>
      <c r="K97" s="142"/>
      <c r="L97" s="142"/>
      <c r="M97" s="238"/>
      <c r="N97" s="60"/>
      <c r="O97" s="213"/>
    </row>
    <row r="98" spans="1:15" ht="185.1" customHeight="1" x14ac:dyDescent="0.3">
      <c r="A98" s="212"/>
      <c r="B98" s="317"/>
      <c r="C98" s="302" t="s">
        <v>104</v>
      </c>
      <c r="D98" s="303" t="s">
        <v>214</v>
      </c>
      <c r="E98" s="304"/>
      <c r="F98" s="133" t="s">
        <v>268</v>
      </c>
      <c r="G98" s="133" t="s">
        <v>105</v>
      </c>
      <c r="H98" s="134" t="s">
        <v>215</v>
      </c>
      <c r="I98" s="141" t="s">
        <v>18</v>
      </c>
      <c r="J98" s="142"/>
      <c r="K98" s="142"/>
      <c r="L98" s="142"/>
      <c r="M98" s="238"/>
      <c r="N98" s="60"/>
      <c r="O98" s="213"/>
    </row>
    <row r="99" spans="1:15" ht="185.1" customHeight="1" x14ac:dyDescent="0.3">
      <c r="A99" s="212"/>
      <c r="B99" s="317"/>
      <c r="C99" s="302"/>
      <c r="D99" s="305"/>
      <c r="E99" s="306"/>
      <c r="F99" s="133" t="s">
        <v>268</v>
      </c>
      <c r="G99" s="133" t="s">
        <v>106</v>
      </c>
      <c r="H99" s="134" t="s">
        <v>216</v>
      </c>
      <c r="I99" s="141" t="s">
        <v>18</v>
      </c>
      <c r="J99" s="142"/>
      <c r="K99" s="142"/>
      <c r="L99" s="142"/>
      <c r="M99" s="238"/>
      <c r="N99" s="60"/>
      <c r="O99" s="213"/>
    </row>
    <row r="100" spans="1:15" ht="185.1" customHeight="1" x14ac:dyDescent="0.3">
      <c r="A100" s="212"/>
      <c r="B100" s="317"/>
      <c r="C100" s="302"/>
      <c r="D100" s="305"/>
      <c r="E100" s="306"/>
      <c r="F100" s="133" t="s">
        <v>268</v>
      </c>
      <c r="G100" s="133" t="s">
        <v>107</v>
      </c>
      <c r="H100" s="134" t="s">
        <v>217</v>
      </c>
      <c r="I100" s="235" t="str">
        <f>IF(J100=3,"مطبق كليًا  - Implemented",IF(J100=0,"لاينطبق - Not Applicable",IF(J100=1,"غير مطبق  - Not Implemented",IF(3&lt;J100&gt;1,"مطبق جزئيًا  - Partially Implemented"," "))))</f>
        <v>مطبق كليًا  - Implemented</v>
      </c>
      <c r="J100" s="142">
        <f>IF(SUM(J101:J104)=0,0,AVERAGEIF(J101:J104,"&lt;&gt;0"))</f>
        <v>3</v>
      </c>
      <c r="K100" s="142"/>
      <c r="L100" s="142"/>
      <c r="M100" s="238"/>
      <c r="N100" s="60"/>
      <c r="O100" s="213"/>
    </row>
    <row r="101" spans="1:15" ht="185.1" customHeight="1" x14ac:dyDescent="0.3">
      <c r="A101" s="212"/>
      <c r="B101" s="317"/>
      <c r="C101" s="302"/>
      <c r="D101" s="305"/>
      <c r="E101" s="306"/>
      <c r="F101" s="133" t="s">
        <v>269</v>
      </c>
      <c r="G101" s="136" t="s">
        <v>108</v>
      </c>
      <c r="H101" s="134" t="s">
        <v>218</v>
      </c>
      <c r="I101" s="141" t="s">
        <v>18</v>
      </c>
      <c r="J101" s="142">
        <f>IF(I101="مطبق كليًا  - Implemented",3,IF(I101="مطبق جزئيًا  - Partially Implemented",2,IF(I101="غير مطبق  - Not Implemented",1,0)))</f>
        <v>3</v>
      </c>
      <c r="K101" s="142"/>
      <c r="L101" s="142"/>
      <c r="M101" s="238"/>
      <c r="N101" s="60"/>
      <c r="O101" s="213"/>
    </row>
    <row r="102" spans="1:15" ht="185.1" customHeight="1" x14ac:dyDescent="0.3">
      <c r="A102" s="212"/>
      <c r="B102" s="317"/>
      <c r="C102" s="302"/>
      <c r="D102" s="305"/>
      <c r="E102" s="306"/>
      <c r="F102" s="133" t="s">
        <v>269</v>
      </c>
      <c r="G102" s="136" t="s">
        <v>109</v>
      </c>
      <c r="H102" s="134" t="s">
        <v>54</v>
      </c>
      <c r="I102" s="141" t="s">
        <v>18</v>
      </c>
      <c r="J102" s="142">
        <f>IF(I102="مطبق كليًا  - Implemented",3,IF(I102="مطبق جزئيًا  - Partially Implemented",2,IF(I102="غير مطبق  - Not Implemented",1,0)))</f>
        <v>3</v>
      </c>
      <c r="K102" s="142"/>
      <c r="L102" s="142"/>
      <c r="M102" s="238"/>
      <c r="N102" s="60"/>
      <c r="O102" s="213"/>
    </row>
    <row r="103" spans="1:15" ht="185.1" customHeight="1" x14ac:dyDescent="0.3">
      <c r="A103" s="212"/>
      <c r="B103" s="317"/>
      <c r="C103" s="302"/>
      <c r="D103" s="305"/>
      <c r="E103" s="306"/>
      <c r="F103" s="133" t="s">
        <v>269</v>
      </c>
      <c r="G103" s="136" t="s">
        <v>110</v>
      </c>
      <c r="H103" s="134" t="s">
        <v>55</v>
      </c>
      <c r="I103" s="141" t="s">
        <v>18</v>
      </c>
      <c r="J103" s="142">
        <f>IF(I103="مطبق كليًا  - Implemented",3,IF(I103="مطبق جزئيًا  - Partially Implemented",2,IF(I103="غير مطبق  - Not Implemented",1,0)))</f>
        <v>3</v>
      </c>
      <c r="K103" s="142"/>
      <c r="L103" s="142"/>
      <c r="M103" s="238"/>
      <c r="N103" s="60"/>
      <c r="O103" s="213"/>
    </row>
    <row r="104" spans="1:15" ht="185.1" customHeight="1" x14ac:dyDescent="0.3">
      <c r="A104" s="212"/>
      <c r="B104" s="317"/>
      <c r="C104" s="302"/>
      <c r="D104" s="305"/>
      <c r="E104" s="306"/>
      <c r="F104" s="133" t="s">
        <v>269</v>
      </c>
      <c r="G104" s="136" t="s">
        <v>111</v>
      </c>
      <c r="H104" s="134" t="s">
        <v>219</v>
      </c>
      <c r="I104" s="141" t="s">
        <v>18</v>
      </c>
      <c r="J104" s="142">
        <f>IF(I104="مطبق كليًا  - Implemented",3,IF(I104="مطبق جزئيًا  - Partially Implemented",2,IF(I104="غير مطبق  - Not Implemented",1,0)))</f>
        <v>3</v>
      </c>
      <c r="K104" s="142"/>
      <c r="L104" s="142"/>
      <c r="M104" s="238"/>
      <c r="N104" s="60"/>
      <c r="O104" s="213"/>
    </row>
    <row r="105" spans="1:15" ht="185.1" customHeight="1" x14ac:dyDescent="0.3">
      <c r="A105" s="212"/>
      <c r="B105" s="317"/>
      <c r="C105" s="302"/>
      <c r="D105" s="307"/>
      <c r="E105" s="308"/>
      <c r="F105" s="133" t="s">
        <v>268</v>
      </c>
      <c r="G105" s="133" t="s">
        <v>112</v>
      </c>
      <c r="H105" s="134" t="s">
        <v>220</v>
      </c>
      <c r="I105" s="141" t="s">
        <v>18</v>
      </c>
      <c r="J105" s="142"/>
      <c r="K105" s="142"/>
      <c r="L105" s="142"/>
      <c r="M105" s="238"/>
      <c r="N105" s="60"/>
      <c r="O105" s="213"/>
    </row>
    <row r="106" spans="1:15" ht="185.1" customHeight="1" x14ac:dyDescent="0.3">
      <c r="A106" s="212"/>
      <c r="B106" s="309" t="s">
        <v>113</v>
      </c>
      <c r="C106" s="310" t="s">
        <v>114</v>
      </c>
      <c r="D106" s="311" t="s">
        <v>38</v>
      </c>
      <c r="E106" s="312"/>
      <c r="F106" s="133" t="s">
        <v>268</v>
      </c>
      <c r="G106" s="133" t="s">
        <v>115</v>
      </c>
      <c r="H106" s="134" t="s">
        <v>317</v>
      </c>
      <c r="I106" s="235" t="str">
        <f>IF(J106=3,"مطبق كليًا  - Implemented",IF(J106=0,"لاينطبق - Not Applicable",IF(J106=1,"غير مطبق  - Not Implemented",IF(3&lt;J106&gt;1,"مطبق جزئيًا  - Partially Implemented"," "))))</f>
        <v>مطبق كليًا  - Implemented</v>
      </c>
      <c r="J106" s="142">
        <f>IF(SUM(J107:J110)=0,0,AVERAGEIF(J107:J110,"&lt;&gt;0"))</f>
        <v>3</v>
      </c>
      <c r="K106" s="142"/>
      <c r="L106" s="142"/>
      <c r="M106" s="238"/>
      <c r="N106" s="60"/>
      <c r="O106" s="213"/>
    </row>
    <row r="107" spans="1:15" ht="185.1" customHeight="1" x14ac:dyDescent="0.3">
      <c r="A107" s="212"/>
      <c r="B107" s="309"/>
      <c r="C107" s="310"/>
      <c r="D107" s="313"/>
      <c r="E107" s="314"/>
      <c r="F107" s="133" t="s">
        <v>269</v>
      </c>
      <c r="G107" s="136" t="s">
        <v>256</v>
      </c>
      <c r="H107" s="134" t="s">
        <v>165</v>
      </c>
      <c r="I107" s="141" t="s">
        <v>18</v>
      </c>
      <c r="J107" s="142">
        <f t="shared" ref="J107:J115" si="2">IF(I107="مطبق كليًا  - Implemented",3,IF(I107="مطبق جزئيًا  - Partially Implemented",2,IF(I107="غير مطبق  - Not Implemented",1,0)))</f>
        <v>3</v>
      </c>
      <c r="K107" s="142"/>
      <c r="L107" s="142"/>
      <c r="M107" s="238"/>
      <c r="N107" s="60"/>
      <c r="O107" s="213"/>
    </row>
    <row r="108" spans="1:15" ht="185.1" customHeight="1" x14ac:dyDescent="0.3">
      <c r="A108" s="212"/>
      <c r="B108" s="309"/>
      <c r="C108" s="310"/>
      <c r="D108" s="313"/>
      <c r="E108" s="314"/>
      <c r="F108" s="133" t="s">
        <v>269</v>
      </c>
      <c r="G108" s="136" t="s">
        <v>257</v>
      </c>
      <c r="H108" s="134" t="s">
        <v>166</v>
      </c>
      <c r="I108" s="141" t="s">
        <v>18</v>
      </c>
      <c r="J108" s="142">
        <f t="shared" si="2"/>
        <v>3</v>
      </c>
      <c r="K108" s="142"/>
      <c r="L108" s="142"/>
      <c r="M108" s="238"/>
      <c r="N108" s="60"/>
      <c r="O108" s="213"/>
    </row>
    <row r="109" spans="1:15" ht="185.1" customHeight="1" x14ac:dyDescent="0.3">
      <c r="A109" s="212"/>
      <c r="B109" s="309"/>
      <c r="C109" s="310"/>
      <c r="D109" s="313"/>
      <c r="E109" s="314"/>
      <c r="F109" s="133" t="s">
        <v>269</v>
      </c>
      <c r="G109" s="136" t="s">
        <v>168</v>
      </c>
      <c r="H109" s="134" t="s">
        <v>167</v>
      </c>
      <c r="I109" s="141" t="s">
        <v>18</v>
      </c>
      <c r="J109" s="142">
        <f t="shared" si="2"/>
        <v>3</v>
      </c>
      <c r="K109" s="142"/>
      <c r="L109" s="142"/>
      <c r="M109" s="238"/>
      <c r="N109" s="60"/>
      <c r="O109" s="213"/>
    </row>
    <row r="110" spans="1:15" ht="185.1" customHeight="1" x14ac:dyDescent="0.3">
      <c r="A110" s="212"/>
      <c r="B110" s="309"/>
      <c r="C110" s="310"/>
      <c r="D110" s="315"/>
      <c r="E110" s="316"/>
      <c r="F110" s="133" t="s">
        <v>269</v>
      </c>
      <c r="G110" s="136" t="s">
        <v>258</v>
      </c>
      <c r="H110" s="134" t="s">
        <v>169</v>
      </c>
      <c r="I110" s="141" t="s">
        <v>18</v>
      </c>
      <c r="J110" s="142">
        <f t="shared" si="2"/>
        <v>3</v>
      </c>
      <c r="K110" s="142"/>
      <c r="L110" s="142"/>
      <c r="M110" s="238"/>
      <c r="N110" s="60"/>
      <c r="O110" s="213"/>
    </row>
    <row r="111" spans="1:15" ht="185.1" customHeight="1" x14ac:dyDescent="0.3">
      <c r="A111" s="212"/>
      <c r="B111" s="318" t="s">
        <v>117</v>
      </c>
      <c r="C111" s="319" t="s">
        <v>118</v>
      </c>
      <c r="D111" s="320" t="s">
        <v>265</v>
      </c>
      <c r="E111" s="321"/>
      <c r="F111" s="133" t="s">
        <v>268</v>
      </c>
      <c r="G111" s="133" t="s">
        <v>119</v>
      </c>
      <c r="H111" s="134" t="s">
        <v>318</v>
      </c>
      <c r="I111" s="235" t="str">
        <f>IF(J111=3,"مطبق كليًا  - Implemented",IF(J111=0,"لاينطبق - Not Applicable",IF(J111=1,"غير مطبق  - Not Implemented",IF(3&lt;J111&gt;1,"مطبق جزئيًا  - Partially Implemented"," "))))</f>
        <v>مطبق كليًا  - Implemented</v>
      </c>
      <c r="J111" s="142">
        <f>IF(SUM(J112:J113)=0,0,AVERAGEIF(J112:J113,"&lt;&gt;0"))</f>
        <v>3</v>
      </c>
      <c r="K111" s="142"/>
      <c r="L111" s="142"/>
      <c r="M111" s="238"/>
      <c r="N111" s="60"/>
      <c r="O111" s="213"/>
    </row>
    <row r="112" spans="1:15" ht="185.1" customHeight="1" x14ac:dyDescent="0.3">
      <c r="A112" s="212"/>
      <c r="B112" s="318"/>
      <c r="C112" s="319"/>
      <c r="D112" s="322"/>
      <c r="E112" s="323"/>
      <c r="F112" s="133" t="s">
        <v>269</v>
      </c>
      <c r="G112" s="136" t="s">
        <v>259</v>
      </c>
      <c r="H112" s="134" t="s">
        <v>170</v>
      </c>
      <c r="I112" s="141" t="s">
        <v>18</v>
      </c>
      <c r="J112" s="142">
        <f t="shared" si="2"/>
        <v>3</v>
      </c>
      <c r="K112" s="142"/>
      <c r="L112" s="142"/>
      <c r="M112" s="238"/>
      <c r="N112" s="60"/>
      <c r="O112" s="213"/>
    </row>
    <row r="113" spans="1:15" ht="185.1" customHeight="1" x14ac:dyDescent="0.3">
      <c r="A113" s="212"/>
      <c r="B113" s="318"/>
      <c r="C113" s="319"/>
      <c r="D113" s="324"/>
      <c r="E113" s="325"/>
      <c r="F113" s="133" t="s">
        <v>269</v>
      </c>
      <c r="G113" s="136" t="s">
        <v>260</v>
      </c>
      <c r="H113" s="134" t="s">
        <v>171</v>
      </c>
      <c r="I113" s="141" t="s">
        <v>18</v>
      </c>
      <c r="J113" s="142">
        <f t="shared" si="2"/>
        <v>3</v>
      </c>
      <c r="K113" s="142"/>
      <c r="L113" s="142"/>
      <c r="M113" s="238"/>
      <c r="N113" s="60"/>
      <c r="O113" s="213"/>
    </row>
    <row r="114" spans="1:15" ht="185.1" customHeight="1" x14ac:dyDescent="0.3">
      <c r="A114" s="212"/>
      <c r="B114" s="318"/>
      <c r="C114" s="319" t="s">
        <v>122</v>
      </c>
      <c r="D114" s="320" t="s">
        <v>58</v>
      </c>
      <c r="E114" s="321"/>
      <c r="F114" s="133" t="s">
        <v>268</v>
      </c>
      <c r="G114" s="133" t="s">
        <v>123</v>
      </c>
      <c r="H114" s="134" t="s">
        <v>319</v>
      </c>
      <c r="I114" s="235" t="str">
        <f>IF(J114=3,"مطبق كليًا  - Implemented",IF(J114=0,"لاينطبق - Not Applicable",IF(J114=1,"غير مطبق  - Not Implemented",IF(3&lt;J114&gt;1,"مطبق جزئيًا  - Partially Implemented"," "))))</f>
        <v>مطبق كليًا  - Implemented</v>
      </c>
      <c r="J114" s="142">
        <f>IF(SUM(J115:J115)=0,0,AVERAGEIF(J115:J115,"&lt;&gt;0"))</f>
        <v>3</v>
      </c>
      <c r="K114" s="143"/>
      <c r="L114" s="143"/>
      <c r="M114" s="238"/>
      <c r="N114" s="60"/>
      <c r="O114" s="213"/>
    </row>
    <row r="115" spans="1:15" ht="185.1" customHeight="1" x14ac:dyDescent="0.3">
      <c r="A115" s="212"/>
      <c r="B115" s="318"/>
      <c r="C115" s="319"/>
      <c r="D115" s="324"/>
      <c r="E115" s="325"/>
      <c r="F115" s="133" t="s">
        <v>269</v>
      </c>
      <c r="G115" s="136" t="s">
        <v>261</v>
      </c>
      <c r="H115" s="134" t="s">
        <v>172</v>
      </c>
      <c r="I115" s="141" t="s">
        <v>18</v>
      </c>
      <c r="J115" s="142">
        <f t="shared" si="2"/>
        <v>3</v>
      </c>
      <c r="K115" s="143"/>
      <c r="L115" s="143"/>
      <c r="M115" s="238"/>
      <c r="N115" s="60"/>
      <c r="O115" s="213"/>
    </row>
    <row r="116" spans="1:15" x14ac:dyDescent="0.3">
      <c r="A116" s="215"/>
      <c r="B116" s="216"/>
      <c r="C116" s="216"/>
      <c r="D116" s="216"/>
      <c r="E116" s="216"/>
      <c r="F116" s="217"/>
      <c r="G116" s="217"/>
      <c r="H116" s="216"/>
      <c r="I116" s="216"/>
      <c r="J116" s="216"/>
      <c r="K116" s="216"/>
      <c r="L116" s="216"/>
      <c r="M116" s="216"/>
      <c r="N116" s="216"/>
      <c r="O116" s="218"/>
    </row>
    <row r="117" spans="1:15" x14ac:dyDescent="0.3">
      <c r="A117" s="215"/>
      <c r="B117" s="216"/>
      <c r="C117" s="216"/>
      <c r="D117" s="216"/>
      <c r="E117" s="216"/>
      <c r="F117" s="217"/>
      <c r="G117" s="217"/>
      <c r="H117" s="216"/>
      <c r="I117" s="216"/>
      <c r="J117" s="216"/>
      <c r="K117" s="216"/>
      <c r="L117" s="216"/>
      <c r="M117" s="216"/>
      <c r="N117" s="216"/>
      <c r="O117" s="218"/>
    </row>
    <row r="118" spans="1:15" x14ac:dyDescent="0.3">
      <c r="A118" s="215"/>
      <c r="B118" s="216"/>
      <c r="C118" s="216"/>
      <c r="D118" s="216"/>
      <c r="E118" s="216"/>
      <c r="F118" s="217"/>
      <c r="G118" s="217"/>
      <c r="H118" s="216"/>
      <c r="I118" s="216"/>
      <c r="J118" s="216"/>
      <c r="K118" s="216"/>
      <c r="L118" s="216"/>
      <c r="M118" s="216"/>
      <c r="N118" s="216"/>
      <c r="O118" s="218"/>
    </row>
    <row r="119" spans="1:15" x14ac:dyDescent="0.3">
      <c r="A119" s="215"/>
      <c r="B119" s="216"/>
      <c r="C119" s="216"/>
      <c r="D119" s="216"/>
      <c r="E119" s="216"/>
      <c r="F119" s="217"/>
      <c r="G119" s="217"/>
      <c r="H119" s="216"/>
      <c r="I119" s="216"/>
      <c r="J119" s="216"/>
      <c r="K119" s="216"/>
      <c r="L119" s="216"/>
      <c r="M119" s="216"/>
      <c r="N119" s="216"/>
      <c r="O119" s="218"/>
    </row>
    <row r="120" spans="1:15" x14ac:dyDescent="0.3">
      <c r="A120" s="215"/>
      <c r="B120" s="216"/>
      <c r="C120" s="216"/>
      <c r="D120" s="216"/>
      <c r="E120" s="216"/>
      <c r="F120" s="217"/>
      <c r="G120" s="217"/>
      <c r="H120" s="216"/>
      <c r="I120" s="216"/>
      <c r="J120" s="216"/>
      <c r="K120" s="216"/>
      <c r="L120" s="216"/>
      <c r="M120" s="216"/>
      <c r="N120" s="216"/>
      <c r="O120" s="218"/>
    </row>
    <row r="121" spans="1:15" ht="20.100000000000001" customHeight="1" x14ac:dyDescent="0.4">
      <c r="A121" s="246" t="str">
        <f>"التصنيف:  "&amp;الرئيسية!E10 &amp; "                                                                                                                                                                                                                                         إشارة المشاركة:  "&amp;الرئيسية!H10</f>
        <v>التصنيف:  متاح                                                                                                                                                                                                                                         إشارة المشاركة:  أبيض</v>
      </c>
      <c r="B121" s="247"/>
      <c r="C121" s="247"/>
      <c r="D121" s="247"/>
      <c r="E121" s="247"/>
      <c r="F121" s="247"/>
      <c r="G121" s="247"/>
      <c r="H121" s="247"/>
      <c r="I121" s="247"/>
      <c r="J121" s="247"/>
      <c r="K121" s="247"/>
      <c r="L121" s="247"/>
      <c r="M121" s="247"/>
      <c r="N121" s="247"/>
      <c r="O121" s="248"/>
    </row>
  </sheetData>
  <sheetProtection password="D7AE" sheet="1" objects="1" scenarios="1"/>
  <dataConsolidate/>
  <mergeCells count="50">
    <mergeCell ref="C7:E7"/>
    <mergeCell ref="F7:G7"/>
    <mergeCell ref="H7:M7"/>
    <mergeCell ref="C9:E9"/>
    <mergeCell ref="B11:B27"/>
    <mergeCell ref="D11:E11"/>
    <mergeCell ref="C12:C14"/>
    <mergeCell ref="D12:E14"/>
    <mergeCell ref="C15:C22"/>
    <mergeCell ref="D15:E22"/>
    <mergeCell ref="C63:C68"/>
    <mergeCell ref="D63:E68"/>
    <mergeCell ref="C23:C24"/>
    <mergeCell ref="D23:E24"/>
    <mergeCell ref="C25:C27"/>
    <mergeCell ref="D25:E27"/>
    <mergeCell ref="C28:C30"/>
    <mergeCell ref="D28:E30"/>
    <mergeCell ref="C31:C40"/>
    <mergeCell ref="D31:E40"/>
    <mergeCell ref="C41:C49"/>
    <mergeCell ref="D41:E49"/>
    <mergeCell ref="C50:C59"/>
    <mergeCell ref="D50:E59"/>
    <mergeCell ref="C60:C62"/>
    <mergeCell ref="D60:E62"/>
    <mergeCell ref="D73:E77"/>
    <mergeCell ref="B111:B115"/>
    <mergeCell ref="C111:C113"/>
    <mergeCell ref="D111:E113"/>
    <mergeCell ref="C114:C115"/>
    <mergeCell ref="D114:E115"/>
    <mergeCell ref="C78:C82"/>
    <mergeCell ref="D78:E82"/>
    <mergeCell ref="A121:O121"/>
    <mergeCell ref="C98:C105"/>
    <mergeCell ref="D98:E105"/>
    <mergeCell ref="B106:B110"/>
    <mergeCell ref="C106:C110"/>
    <mergeCell ref="D106:E110"/>
    <mergeCell ref="B28:B105"/>
    <mergeCell ref="C83:C86"/>
    <mergeCell ref="D83:E86"/>
    <mergeCell ref="C87:C93"/>
    <mergeCell ref="D87:E93"/>
    <mergeCell ref="C94:C97"/>
    <mergeCell ref="D94:E97"/>
    <mergeCell ref="C69:C72"/>
    <mergeCell ref="D69:E72"/>
    <mergeCell ref="C73:C77"/>
  </mergeCells>
  <conditionalFormatting sqref="I11">
    <cfRule type="containsText" dxfId="2123" priority="16" operator="containsText" text="لاينطبق - Not Applicable">
      <formula>NOT(ISERROR(SEARCH("لاينطبق - Not Applicable",I11)))</formula>
    </cfRule>
    <cfRule type="containsText" dxfId="2122" priority="17" operator="containsText" text="غير مطبق  - Not Implemented">
      <formula>NOT(ISERROR(SEARCH("غير مطبق  - Not Implemented",I11)))</formula>
    </cfRule>
    <cfRule type="containsText" dxfId="2121" priority="18" operator="containsText" text="مطبق جزئيًا  - Partially Implemented">
      <formula>NOT(ISERROR(SEARCH("مطبق جزئيًا  - Partially Implemented",I11)))</formula>
    </cfRule>
    <cfRule type="containsText" dxfId="2120" priority="19" operator="containsText" text="مطبق كليًا  - Implemented">
      <formula>NOT(ISERROR(SEARCH("مطبق كليًا  - Implemented",I11)))</formula>
    </cfRule>
    <cfRule type="containsText" dxfId="2119" priority="20" operator="containsText" text="مطبق كليًا  - Implemented">
      <formula>NOT(ISERROR(SEARCH("مطبق كليًا  - Implemented",I11)))</formula>
    </cfRule>
  </conditionalFormatting>
  <conditionalFormatting sqref="I12">
    <cfRule type="containsText" dxfId="2118" priority="11" operator="containsText" text="لاينطبق - Not Applicable">
      <formula>NOT(ISERROR(SEARCH("لاينطبق - Not Applicable",I12)))</formula>
    </cfRule>
    <cfRule type="containsText" dxfId="2117" priority="12" operator="containsText" text="غير مطبق  - Not Implemented">
      <formula>NOT(ISERROR(SEARCH("غير مطبق  - Not Implemented",I12)))</formula>
    </cfRule>
    <cfRule type="containsText" dxfId="2116" priority="13" operator="containsText" text="مطبق جزئيًا  - Partially Implemented">
      <formula>NOT(ISERROR(SEARCH("مطبق جزئيًا  - Partially Implemented",I12)))</formula>
    </cfRule>
    <cfRule type="containsText" dxfId="2115" priority="14" operator="containsText" text="مطبق كليًا  - Implemented">
      <formula>NOT(ISERROR(SEARCH("مطبق كليًا  - Implemented",I12)))</formula>
    </cfRule>
    <cfRule type="containsText" dxfId="2114" priority="15" operator="containsText" text="مطبق كليًا  - Implemented">
      <formula>NOT(ISERROR(SEARCH("مطبق كليًا  - Implemented",I12)))</formula>
    </cfRule>
  </conditionalFormatting>
  <conditionalFormatting sqref="I13">
    <cfRule type="containsText" dxfId="2113" priority="6" operator="containsText" text="لاينطبق - Not Applicable">
      <formula>NOT(ISERROR(SEARCH("لاينطبق - Not Applicable",I13)))</formula>
    </cfRule>
    <cfRule type="containsText" dxfId="2112" priority="7" operator="containsText" text="غير مطبق  - Not Implemented">
      <formula>NOT(ISERROR(SEARCH("غير مطبق  - Not Implemented",I13)))</formula>
    </cfRule>
    <cfRule type="containsText" dxfId="2111" priority="8" operator="containsText" text="مطبق جزئيًا  - Partially Implemented">
      <formula>NOT(ISERROR(SEARCH("مطبق جزئيًا  - Partially Implemented",I13)))</formula>
    </cfRule>
    <cfRule type="containsText" dxfId="2110" priority="9" operator="containsText" text="مطبق كليًا  - Implemented">
      <formula>NOT(ISERROR(SEARCH("مطبق كليًا  - Implemented",I13)))</formula>
    </cfRule>
    <cfRule type="containsText" dxfId="2109" priority="10" operator="containsText" text="مطبق كليًا  - Implemented">
      <formula>NOT(ISERROR(SEARCH("مطبق كليًا  - Implemented",I13)))</formula>
    </cfRule>
  </conditionalFormatting>
  <conditionalFormatting sqref="I14:I115">
    <cfRule type="containsText" dxfId="2108" priority="1" operator="containsText" text="لاينطبق - Not Applicable">
      <formula>NOT(ISERROR(SEARCH("لاينطبق - Not Applicable",I14)))</formula>
    </cfRule>
    <cfRule type="containsText" dxfId="2107" priority="2" operator="containsText" text="غير مطبق  - Not Implemented">
      <formula>NOT(ISERROR(SEARCH("غير مطبق  - Not Implemented",I14)))</formula>
    </cfRule>
    <cfRule type="containsText" dxfId="2106" priority="3" operator="containsText" text="مطبق جزئيًا  - Partially Implemented">
      <formula>NOT(ISERROR(SEARCH("مطبق جزئيًا  - Partially Implemented",I14)))</formula>
    </cfRule>
    <cfRule type="containsText" dxfId="2105" priority="4" operator="containsText" text="مطبق كليًا  - Implemented">
      <formula>NOT(ISERROR(SEARCH("مطبق كليًا  - Implemented",I14)))</formula>
    </cfRule>
    <cfRule type="containsText" dxfId="2104" priority="5" operator="containsText" text="مطبق كليًا  - Implemented">
      <formula>NOT(ISERROR(SEARCH("مطبق كليًا  - Implemented",I14)))</formula>
    </cfRule>
  </conditionalFormatting>
  <dataValidations count="3">
    <dataValidation type="list" showInputMessage="1" showErrorMessage="1" sqref="I11 I115 I16:I17 I19:I24 I26:I27 I29:I30 I32:I40 I42:I49 I51:I59 I61:I62 I64:I68 I70:I72 I74:I77 I79:I82 I84:I86 I88:I93 I95:I99 I101:I105 I107:I110 I112:I113 I13:I14">
      <formula1>Comp_st_1</formula1>
    </dataValidation>
    <dataValidation type="list" allowBlank="1" showDropDown="1" showInputMessage="1" showErrorMessage="1" sqref="I63 I69 I73 I78 I83 I87 I94 I100 I106 I111 I114 I60 I15 I18 I25 I28 I31 I41 I50 I12">
      <formula1>Comp_st_1</formula1>
    </dataValidation>
    <dataValidation type="date" operator="greaterThan" allowBlank="1" showInputMessage="1" showErrorMessage="1" error="يجب أن يكون التاريخ على الصياغة (يوم/شهر/سنة)" sqref="M11:M115">
      <formula1>44381</formula1>
    </dataValidation>
  </dataValidations>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&amp;R&amp;"Calibri"&amp;11&amp;K000000&amp;"Calibri"&amp;11&amp;K000000&amp;"Calibri"&amp;11&amp;K000000&amp;"Calibri"&amp;11&amp;K000000&amp;"Times New Roman,Regular"&amp;12  &amp;G | &amp;P_x000D_&amp;1#&amp;"Courier New"&amp;10&amp;K317100متاح</oddFooter>
    <firstHeader>&amp;R&amp;F</firstHeader>
    <firstFooter>&amp;R&amp;"Calibri"&amp;11&amp;K000000&amp;"Calibri"&amp;11&amp;K000000&amp;"Calibri"&amp;11&amp;K000000&amp;"Calibri"&amp;11&amp;K000000&amp;"Times New Roman,Regular"&amp;12  &amp;G | &amp;P_x000D_&amp;1#&amp;"Courier New"&amp;10&amp;K317100متاح</firstFooter>
  </headerFooter>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417" operator="equal" id="{CCDD9E2D-28CD-4E55-9D8A-014769A6D2E2}">
            <xm:f>tbl_choices!$D$7</xm:f>
            <x14:dxf>
              <font>
                <color theme="0"/>
              </font>
              <fill>
                <patternFill>
                  <bgColor rgb="FF757575"/>
                </patternFill>
              </fill>
            </x14:dxf>
          </x14:cfRule>
          <x14:cfRule type="cellIs" priority="418" operator="equal" id="{20872E60-3983-421B-BE36-632A8CA698D9}">
            <xm:f>tbl_choices!$C$9</xm:f>
            <x14:dxf>
              <font>
                <b/>
                <i val="0"/>
                <color theme="0"/>
              </font>
              <fill>
                <patternFill>
                  <bgColor rgb="FFFF0000"/>
                </patternFill>
              </fill>
            </x14:dxf>
          </x14:cfRule>
          <x14:cfRule type="cellIs" priority="419" operator="equal" id="{333AA87D-D7A5-4AB0-8109-B3A7B08E9867}">
            <xm:f>tbl_choices!$C$8</xm:f>
            <x14:dxf>
              <font>
                <b/>
                <i val="0"/>
                <color theme="0"/>
              </font>
              <fill>
                <patternFill>
                  <bgColor rgb="FFFFC000"/>
                </patternFill>
              </fill>
            </x14:dxf>
          </x14:cfRule>
          <x14:cfRule type="cellIs" priority="420" operator="equal" id="{FC47FB34-5636-467B-8735-C03D50567F50}">
            <xm:f>tbl_choices!$C$7</xm:f>
            <x14:dxf>
              <font>
                <b/>
                <i val="0"/>
                <color theme="0"/>
              </font>
              <fill>
                <patternFill>
                  <bgColor rgb="FF70AD47"/>
                </patternFill>
              </fill>
            </x14:dxf>
          </x14:cfRule>
          <xm:sqref>K25:L25 J28:L28 K41:L41 K50:L50 K63:L63 K78:L78 K83:L83 K87:L87 K94:L94 K106:L106 K111:L111 J11:L14 K29:L31</xm:sqref>
        </x14:conditionalFormatting>
        <x14:conditionalFormatting xmlns:xm="http://schemas.microsoft.com/office/excel/2006/main">
          <x14:cfRule type="cellIs" priority="413" operator="equal" id="{CDC32B13-5FC5-47BC-ABB1-C61AD93ABAEB}">
            <xm:f>tbl_choices!$D$7</xm:f>
            <x14:dxf>
              <font>
                <color theme="0"/>
              </font>
              <fill>
                <patternFill>
                  <bgColor rgb="FF757575"/>
                </patternFill>
              </fill>
            </x14:dxf>
          </x14:cfRule>
          <x14:cfRule type="cellIs" priority="414" operator="equal" id="{918DF388-FDC8-490F-9EAC-A2B8EB775A28}">
            <xm:f>tbl_choices!$C$9</xm:f>
            <x14:dxf>
              <font>
                <b/>
                <i val="0"/>
                <color theme="0"/>
              </font>
              <fill>
                <patternFill>
                  <bgColor rgb="FFFF0000"/>
                </patternFill>
              </fill>
            </x14:dxf>
          </x14:cfRule>
          <x14:cfRule type="cellIs" priority="415" operator="equal" id="{3DC76355-4B84-4AFC-A6F5-2559338DE3A7}">
            <xm:f>tbl_choices!$C$8</xm:f>
            <x14:dxf>
              <font>
                <b/>
                <i val="0"/>
                <color theme="0"/>
              </font>
              <fill>
                <patternFill>
                  <bgColor rgb="FFFFC000"/>
                </patternFill>
              </fill>
            </x14:dxf>
          </x14:cfRule>
          <x14:cfRule type="cellIs" priority="416" operator="equal" id="{0098802B-88CC-405B-A080-48FD42E4CABE}">
            <xm:f>tbl_choices!$C$7</xm:f>
            <x14:dxf>
              <font>
                <b/>
                <i val="0"/>
                <color theme="0"/>
              </font>
              <fill>
                <patternFill>
                  <bgColor rgb="FF70AD47"/>
                </patternFill>
              </fill>
            </x14:dxf>
          </x14:cfRule>
          <xm:sqref>J23:L24</xm:sqref>
        </x14:conditionalFormatting>
        <x14:conditionalFormatting xmlns:xm="http://schemas.microsoft.com/office/excel/2006/main">
          <x14:cfRule type="cellIs" priority="409" operator="equal" id="{9C2BD037-2E33-4145-9634-D40174991355}">
            <xm:f>tbl_choices!$D$7</xm:f>
            <x14:dxf>
              <font>
                <color theme="0"/>
              </font>
              <fill>
                <patternFill>
                  <bgColor rgb="FF757575"/>
                </patternFill>
              </fill>
            </x14:dxf>
          </x14:cfRule>
          <x14:cfRule type="cellIs" priority="410" operator="equal" id="{62B0BAF2-DF7D-4074-B87B-E57D611CEC6E}">
            <xm:f>tbl_choices!$C$9</xm:f>
            <x14:dxf>
              <font>
                <b/>
                <i val="0"/>
                <color theme="0"/>
              </font>
              <fill>
                <patternFill>
                  <bgColor rgb="FFFF0000"/>
                </patternFill>
              </fill>
            </x14:dxf>
          </x14:cfRule>
          <x14:cfRule type="cellIs" priority="411" operator="equal" id="{820091A4-9E84-4614-8034-A24F70FC0D2B}">
            <xm:f>tbl_choices!$C$8</xm:f>
            <x14:dxf>
              <font>
                <b/>
                <i val="0"/>
                <color theme="0"/>
              </font>
              <fill>
                <patternFill>
                  <bgColor rgb="FFFFC000"/>
                </patternFill>
              </fill>
            </x14:dxf>
          </x14:cfRule>
          <x14:cfRule type="cellIs" priority="412" operator="equal" id="{40FB0B71-65B0-4628-A298-D1D7F1FFF005}">
            <xm:f>tbl_choices!$C$7</xm:f>
            <x14:dxf>
              <font>
                <b/>
                <i val="0"/>
                <color theme="0"/>
              </font>
              <fill>
                <patternFill>
                  <bgColor rgb="FF70AD47"/>
                </patternFill>
              </fill>
            </x14:dxf>
          </x14:cfRule>
          <xm:sqref>K26:L27</xm:sqref>
        </x14:conditionalFormatting>
        <x14:conditionalFormatting xmlns:xm="http://schemas.microsoft.com/office/excel/2006/main">
          <x14:cfRule type="cellIs" priority="405" operator="equal" id="{EB290121-D2D9-4998-84DC-8EABEAD3ABC0}">
            <xm:f>tbl_choices!$D$7</xm:f>
            <x14:dxf>
              <font>
                <color theme="0"/>
              </font>
              <fill>
                <patternFill>
                  <bgColor rgb="FF757575"/>
                </patternFill>
              </fill>
            </x14:dxf>
          </x14:cfRule>
          <x14:cfRule type="cellIs" priority="406" operator="equal" id="{A3C17F0C-F602-4673-8359-5578A54126D0}">
            <xm:f>tbl_choices!$C$9</xm:f>
            <x14:dxf>
              <font>
                <b/>
                <i val="0"/>
                <color theme="0"/>
              </font>
              <fill>
                <patternFill>
                  <bgColor rgb="FFFF0000"/>
                </patternFill>
              </fill>
            </x14:dxf>
          </x14:cfRule>
          <x14:cfRule type="cellIs" priority="407" operator="equal" id="{D2833FB7-3405-43AA-B7E2-454B95BF71B3}">
            <xm:f>tbl_choices!$C$8</xm:f>
            <x14:dxf>
              <font>
                <b/>
                <i val="0"/>
                <color theme="0"/>
              </font>
              <fill>
                <patternFill>
                  <bgColor rgb="FFFFC000"/>
                </patternFill>
              </fill>
            </x14:dxf>
          </x14:cfRule>
          <x14:cfRule type="cellIs" priority="408" operator="equal" id="{C254FE02-5EB1-4753-973A-7DD49477B17D}">
            <xm:f>tbl_choices!$C$7</xm:f>
            <x14:dxf>
              <font>
                <b/>
                <i val="0"/>
                <color theme="0"/>
              </font>
              <fill>
                <patternFill>
                  <bgColor rgb="FF70AD47"/>
                </patternFill>
              </fill>
            </x14:dxf>
          </x14:cfRule>
          <xm:sqref>K32:L39</xm:sqref>
        </x14:conditionalFormatting>
        <x14:conditionalFormatting xmlns:xm="http://schemas.microsoft.com/office/excel/2006/main">
          <x14:cfRule type="cellIs" priority="401" operator="equal" id="{413BE856-8C6C-41C7-B471-AF1FDC4ABA8F}">
            <xm:f>tbl_choices!$D$7</xm:f>
            <x14:dxf>
              <font>
                <color theme="0"/>
              </font>
              <fill>
                <patternFill>
                  <bgColor rgb="FF757575"/>
                </patternFill>
              </fill>
            </x14:dxf>
          </x14:cfRule>
          <x14:cfRule type="cellIs" priority="402" operator="equal" id="{60F0EA86-DC82-473F-ADF0-3BED46B660D5}">
            <xm:f>tbl_choices!$C$9</xm:f>
            <x14:dxf>
              <font>
                <b/>
                <i val="0"/>
                <color theme="0"/>
              </font>
              <fill>
                <patternFill>
                  <bgColor rgb="FFFF0000"/>
                </patternFill>
              </fill>
            </x14:dxf>
          </x14:cfRule>
          <x14:cfRule type="cellIs" priority="403" operator="equal" id="{26B3DF3D-AF34-4083-A7B6-8A2D9BA34A3A}">
            <xm:f>tbl_choices!$C$8</xm:f>
            <x14:dxf>
              <font>
                <b/>
                <i val="0"/>
                <color theme="0"/>
              </font>
              <fill>
                <patternFill>
                  <bgColor rgb="FFFFC000"/>
                </patternFill>
              </fill>
            </x14:dxf>
          </x14:cfRule>
          <x14:cfRule type="cellIs" priority="404" operator="equal" id="{DE079421-9843-4A74-8FF4-B21483EEF66E}">
            <xm:f>tbl_choices!$C$7</xm:f>
            <x14:dxf>
              <font>
                <b/>
                <i val="0"/>
                <color theme="0"/>
              </font>
              <fill>
                <patternFill>
                  <bgColor rgb="FF70AD47"/>
                </patternFill>
              </fill>
            </x14:dxf>
          </x14:cfRule>
          <xm:sqref>J40:L40</xm:sqref>
        </x14:conditionalFormatting>
        <x14:conditionalFormatting xmlns:xm="http://schemas.microsoft.com/office/excel/2006/main">
          <x14:cfRule type="cellIs" priority="397" operator="equal" id="{FA88179C-32D8-4B2E-B808-6ADF30D8EB54}">
            <xm:f>tbl_choices!$D$7</xm:f>
            <x14:dxf>
              <font>
                <color theme="0"/>
              </font>
              <fill>
                <patternFill>
                  <bgColor rgb="FF757575"/>
                </patternFill>
              </fill>
            </x14:dxf>
          </x14:cfRule>
          <x14:cfRule type="cellIs" priority="398" operator="equal" id="{E8773180-7581-4898-B167-E81E3BAEEC62}">
            <xm:f>tbl_choices!$C$9</xm:f>
            <x14:dxf>
              <font>
                <b/>
                <i val="0"/>
                <color theme="0"/>
              </font>
              <fill>
                <patternFill>
                  <bgColor rgb="FFFF0000"/>
                </patternFill>
              </fill>
            </x14:dxf>
          </x14:cfRule>
          <x14:cfRule type="cellIs" priority="399" operator="equal" id="{4158A1E5-8DC8-45EC-879D-3D00646A0867}">
            <xm:f>tbl_choices!$C$8</xm:f>
            <x14:dxf>
              <font>
                <b/>
                <i val="0"/>
                <color theme="0"/>
              </font>
              <fill>
                <patternFill>
                  <bgColor rgb="FFFFC000"/>
                </patternFill>
              </fill>
            </x14:dxf>
          </x14:cfRule>
          <x14:cfRule type="cellIs" priority="400" operator="equal" id="{BD5A0807-398C-4B62-B16F-2E7848459FE4}">
            <xm:f>tbl_choices!$C$7</xm:f>
            <x14:dxf>
              <font>
                <b/>
                <i val="0"/>
                <color theme="0"/>
              </font>
              <fill>
                <patternFill>
                  <bgColor rgb="FF70AD47"/>
                </patternFill>
              </fill>
            </x14:dxf>
          </x14:cfRule>
          <xm:sqref>K42:L49</xm:sqref>
        </x14:conditionalFormatting>
        <x14:conditionalFormatting xmlns:xm="http://schemas.microsoft.com/office/excel/2006/main">
          <x14:cfRule type="cellIs" priority="393" operator="equal" id="{3444B442-E8D5-41FC-9A30-59A9499113CA}">
            <xm:f>tbl_choices!$D$7</xm:f>
            <x14:dxf>
              <font>
                <color theme="0"/>
              </font>
              <fill>
                <patternFill>
                  <bgColor rgb="FF757575"/>
                </patternFill>
              </fill>
            </x14:dxf>
          </x14:cfRule>
          <x14:cfRule type="cellIs" priority="394" operator="equal" id="{AFC80E2A-2C62-49B3-A7CB-CE3991690623}">
            <xm:f>tbl_choices!$C$9</xm:f>
            <x14:dxf>
              <font>
                <b/>
                <i val="0"/>
                <color theme="0"/>
              </font>
              <fill>
                <patternFill>
                  <bgColor rgb="FFFF0000"/>
                </patternFill>
              </fill>
            </x14:dxf>
          </x14:cfRule>
          <x14:cfRule type="cellIs" priority="395" operator="equal" id="{26D934BD-0EEA-4435-BF52-CE42EC11C649}">
            <xm:f>tbl_choices!$C$8</xm:f>
            <x14:dxf>
              <font>
                <b/>
                <i val="0"/>
                <color theme="0"/>
              </font>
              <fill>
                <patternFill>
                  <bgColor rgb="FFFFC000"/>
                </patternFill>
              </fill>
            </x14:dxf>
          </x14:cfRule>
          <x14:cfRule type="cellIs" priority="396" operator="equal" id="{8AB6C286-AAF4-4A7D-A26A-BD60BBF04CF0}">
            <xm:f>tbl_choices!$C$7</xm:f>
            <x14:dxf>
              <font>
                <b/>
                <i val="0"/>
                <color theme="0"/>
              </font>
              <fill>
                <patternFill>
                  <bgColor rgb="FF70AD47"/>
                </patternFill>
              </fill>
            </x14:dxf>
          </x14:cfRule>
          <xm:sqref>K51:L55</xm:sqref>
        </x14:conditionalFormatting>
        <x14:conditionalFormatting xmlns:xm="http://schemas.microsoft.com/office/excel/2006/main">
          <x14:cfRule type="cellIs" priority="389" operator="equal" id="{99183BE6-52D9-4547-BFB8-BE06D2F80730}">
            <xm:f>tbl_choices!$D$7</xm:f>
            <x14:dxf>
              <font>
                <color theme="0"/>
              </font>
              <fill>
                <patternFill>
                  <bgColor rgb="FF757575"/>
                </patternFill>
              </fill>
            </x14:dxf>
          </x14:cfRule>
          <x14:cfRule type="cellIs" priority="390" operator="equal" id="{1885E7C3-44C1-48AC-A66C-693EC511D95C}">
            <xm:f>tbl_choices!$C$9</xm:f>
            <x14:dxf>
              <font>
                <b/>
                <i val="0"/>
                <color theme="0"/>
              </font>
              <fill>
                <patternFill>
                  <bgColor rgb="FFFF0000"/>
                </patternFill>
              </fill>
            </x14:dxf>
          </x14:cfRule>
          <x14:cfRule type="cellIs" priority="391" operator="equal" id="{CB1D5746-94D4-49D6-9FDD-3DDF155FCAC0}">
            <xm:f>tbl_choices!$C$8</xm:f>
            <x14:dxf>
              <font>
                <b/>
                <i val="0"/>
                <color theme="0"/>
              </font>
              <fill>
                <patternFill>
                  <bgColor rgb="FFFFC000"/>
                </patternFill>
              </fill>
            </x14:dxf>
          </x14:cfRule>
          <x14:cfRule type="cellIs" priority="392" operator="equal" id="{45B689C4-93D8-4B44-9F03-9E91ACFC2BCA}">
            <xm:f>tbl_choices!$C$7</xm:f>
            <x14:dxf>
              <font>
                <b/>
                <i val="0"/>
                <color theme="0"/>
              </font>
              <fill>
                <patternFill>
                  <bgColor rgb="FF70AD47"/>
                </patternFill>
              </fill>
            </x14:dxf>
          </x14:cfRule>
          <xm:sqref>K60:L60</xm:sqref>
        </x14:conditionalFormatting>
        <x14:conditionalFormatting xmlns:xm="http://schemas.microsoft.com/office/excel/2006/main">
          <x14:cfRule type="cellIs" priority="385" operator="equal" id="{9FFB15BC-C202-4535-ABC9-3F4F63DD4F65}">
            <xm:f>tbl_choices!$D$7</xm:f>
            <x14:dxf>
              <font>
                <color theme="0"/>
              </font>
              <fill>
                <patternFill>
                  <bgColor rgb="FF757575"/>
                </patternFill>
              </fill>
            </x14:dxf>
          </x14:cfRule>
          <x14:cfRule type="cellIs" priority="386" operator="equal" id="{FBB6DCEB-ACE5-4B83-8D11-45953D876D55}">
            <xm:f>tbl_choices!$C$9</xm:f>
            <x14:dxf>
              <font>
                <b/>
                <i val="0"/>
                <color theme="0"/>
              </font>
              <fill>
                <patternFill>
                  <bgColor rgb="FFFF0000"/>
                </patternFill>
              </fill>
            </x14:dxf>
          </x14:cfRule>
          <x14:cfRule type="cellIs" priority="387" operator="equal" id="{49F74FDC-4714-4B22-A16B-4C9AE20B3426}">
            <xm:f>tbl_choices!$C$8</xm:f>
            <x14:dxf>
              <font>
                <b/>
                <i val="0"/>
                <color theme="0"/>
              </font>
              <fill>
                <patternFill>
                  <bgColor rgb="FFFFC000"/>
                </patternFill>
              </fill>
            </x14:dxf>
          </x14:cfRule>
          <x14:cfRule type="cellIs" priority="388" operator="equal" id="{3336125C-0FAA-42E8-AFA6-E1870706F964}">
            <xm:f>tbl_choices!$C$7</xm:f>
            <x14:dxf>
              <font>
                <b/>
                <i val="0"/>
                <color theme="0"/>
              </font>
              <fill>
                <patternFill>
                  <bgColor rgb="FF70AD47"/>
                </patternFill>
              </fill>
            </x14:dxf>
          </x14:cfRule>
          <xm:sqref>K61:L62</xm:sqref>
        </x14:conditionalFormatting>
        <x14:conditionalFormatting xmlns:xm="http://schemas.microsoft.com/office/excel/2006/main">
          <x14:cfRule type="cellIs" priority="381" operator="equal" id="{460D5D23-7660-446F-814A-958ED4920CBC}">
            <xm:f>tbl_choices!$D$7</xm:f>
            <x14:dxf>
              <font>
                <color theme="0"/>
              </font>
              <fill>
                <patternFill>
                  <bgColor rgb="FF757575"/>
                </patternFill>
              </fill>
            </x14:dxf>
          </x14:cfRule>
          <x14:cfRule type="cellIs" priority="382" operator="equal" id="{F083EF17-82B9-4041-BD9E-1D576246B1A9}">
            <xm:f>tbl_choices!$C$9</xm:f>
            <x14:dxf>
              <font>
                <b/>
                <i val="0"/>
                <color theme="0"/>
              </font>
              <fill>
                <patternFill>
                  <bgColor rgb="FFFF0000"/>
                </patternFill>
              </fill>
            </x14:dxf>
          </x14:cfRule>
          <x14:cfRule type="cellIs" priority="383" operator="equal" id="{6A218A11-16A1-4634-997A-0C4EA647F234}">
            <xm:f>tbl_choices!$C$8</xm:f>
            <x14:dxf>
              <font>
                <b/>
                <i val="0"/>
                <color theme="0"/>
              </font>
              <fill>
                <patternFill>
                  <bgColor rgb="FFFFC000"/>
                </patternFill>
              </fill>
            </x14:dxf>
          </x14:cfRule>
          <x14:cfRule type="cellIs" priority="384" operator="equal" id="{BA647959-1E95-4903-AA80-D85A59E32438}">
            <xm:f>tbl_choices!$C$7</xm:f>
            <x14:dxf>
              <font>
                <b/>
                <i val="0"/>
                <color theme="0"/>
              </font>
              <fill>
                <patternFill>
                  <bgColor rgb="FF70AD47"/>
                </patternFill>
              </fill>
            </x14:dxf>
          </x14:cfRule>
          <xm:sqref>K64:L68</xm:sqref>
        </x14:conditionalFormatting>
        <x14:conditionalFormatting xmlns:xm="http://schemas.microsoft.com/office/excel/2006/main">
          <x14:cfRule type="cellIs" priority="377" operator="equal" id="{7C631135-07A9-42E8-8109-DEA7DA9F8D2C}">
            <xm:f>tbl_choices!$D$7</xm:f>
            <x14:dxf>
              <font>
                <color theme="0"/>
              </font>
              <fill>
                <patternFill>
                  <bgColor rgb="FF757575"/>
                </patternFill>
              </fill>
            </x14:dxf>
          </x14:cfRule>
          <x14:cfRule type="cellIs" priority="378" operator="equal" id="{A3C75851-5AB7-4DC0-8AE4-E858067DCD6F}">
            <xm:f>tbl_choices!$C$9</xm:f>
            <x14:dxf>
              <font>
                <b/>
                <i val="0"/>
                <color theme="0"/>
              </font>
              <fill>
                <patternFill>
                  <bgColor rgb="FFFF0000"/>
                </patternFill>
              </fill>
            </x14:dxf>
          </x14:cfRule>
          <x14:cfRule type="cellIs" priority="379" operator="equal" id="{AA2502FA-6693-49C8-8532-DCC12DF8E095}">
            <xm:f>tbl_choices!$C$8</xm:f>
            <x14:dxf>
              <font>
                <b/>
                <i val="0"/>
                <color theme="0"/>
              </font>
              <fill>
                <patternFill>
                  <bgColor rgb="FFFFC000"/>
                </patternFill>
              </fill>
            </x14:dxf>
          </x14:cfRule>
          <x14:cfRule type="cellIs" priority="380" operator="equal" id="{0ED35692-EF25-4279-8BB8-DE8562C5A6B1}">
            <xm:f>tbl_choices!$C$7</xm:f>
            <x14:dxf>
              <font>
                <b/>
                <i val="0"/>
                <color theme="0"/>
              </font>
              <fill>
                <patternFill>
                  <bgColor rgb="FF70AD47"/>
                </patternFill>
              </fill>
            </x14:dxf>
          </x14:cfRule>
          <xm:sqref>K69:L69</xm:sqref>
        </x14:conditionalFormatting>
        <x14:conditionalFormatting xmlns:xm="http://schemas.microsoft.com/office/excel/2006/main">
          <x14:cfRule type="cellIs" priority="373" operator="equal" id="{8EA5AE38-4B5D-4A48-8DEB-A7A4BA8874A5}">
            <xm:f>tbl_choices!$D$7</xm:f>
            <x14:dxf>
              <font>
                <color theme="0"/>
              </font>
              <fill>
                <patternFill>
                  <bgColor rgb="FF757575"/>
                </patternFill>
              </fill>
            </x14:dxf>
          </x14:cfRule>
          <x14:cfRule type="cellIs" priority="374" operator="equal" id="{1A9D4D74-8B50-4E8F-9E85-C27C9D124146}">
            <xm:f>tbl_choices!$C$9</xm:f>
            <x14:dxf>
              <font>
                <b/>
                <i val="0"/>
                <color theme="0"/>
              </font>
              <fill>
                <patternFill>
                  <bgColor rgb="FFFF0000"/>
                </patternFill>
              </fill>
            </x14:dxf>
          </x14:cfRule>
          <x14:cfRule type="cellIs" priority="375" operator="equal" id="{3B58E6BC-D459-4244-98EA-3E0D342B6B86}">
            <xm:f>tbl_choices!$C$8</xm:f>
            <x14:dxf>
              <font>
                <b/>
                <i val="0"/>
                <color theme="0"/>
              </font>
              <fill>
                <patternFill>
                  <bgColor rgb="FFFFC000"/>
                </patternFill>
              </fill>
            </x14:dxf>
          </x14:cfRule>
          <x14:cfRule type="cellIs" priority="376" operator="equal" id="{74D467AC-B4D9-4BF5-B711-18182631A3FB}">
            <xm:f>tbl_choices!$C$7</xm:f>
            <x14:dxf>
              <font>
                <b/>
                <i val="0"/>
                <color theme="0"/>
              </font>
              <fill>
                <patternFill>
                  <bgColor rgb="FF70AD47"/>
                </patternFill>
              </fill>
            </x14:dxf>
          </x14:cfRule>
          <xm:sqref>K70:L70 K72:L72</xm:sqref>
        </x14:conditionalFormatting>
        <x14:conditionalFormatting xmlns:xm="http://schemas.microsoft.com/office/excel/2006/main">
          <x14:cfRule type="cellIs" priority="369" operator="equal" id="{0F1344C3-5AA0-4827-9462-7327167B5963}">
            <xm:f>tbl_choices!$D$7</xm:f>
            <x14:dxf>
              <font>
                <color theme="0"/>
              </font>
              <fill>
                <patternFill>
                  <bgColor rgb="FF757575"/>
                </patternFill>
              </fill>
            </x14:dxf>
          </x14:cfRule>
          <x14:cfRule type="cellIs" priority="370" operator="equal" id="{3F09DC47-8A57-439B-BB86-252E88BEE667}">
            <xm:f>tbl_choices!$C$9</xm:f>
            <x14:dxf>
              <font>
                <b/>
                <i val="0"/>
                <color theme="0"/>
              </font>
              <fill>
                <patternFill>
                  <bgColor rgb="FFFF0000"/>
                </patternFill>
              </fill>
            </x14:dxf>
          </x14:cfRule>
          <x14:cfRule type="cellIs" priority="371" operator="equal" id="{8E01AA28-9BA4-43DF-AB5B-4ACF94233C59}">
            <xm:f>tbl_choices!$C$8</xm:f>
            <x14:dxf>
              <font>
                <b/>
                <i val="0"/>
                <color theme="0"/>
              </font>
              <fill>
                <patternFill>
                  <bgColor rgb="FFFFC000"/>
                </patternFill>
              </fill>
            </x14:dxf>
          </x14:cfRule>
          <x14:cfRule type="cellIs" priority="372" operator="equal" id="{5FA774DC-56F4-4FBC-947B-D4948D16AFAD}">
            <xm:f>tbl_choices!$C$7</xm:f>
            <x14:dxf>
              <font>
                <b/>
                <i val="0"/>
                <color theme="0"/>
              </font>
              <fill>
                <patternFill>
                  <bgColor rgb="FF70AD47"/>
                </patternFill>
              </fill>
            </x14:dxf>
          </x14:cfRule>
          <xm:sqref>K73:L73</xm:sqref>
        </x14:conditionalFormatting>
        <x14:conditionalFormatting xmlns:xm="http://schemas.microsoft.com/office/excel/2006/main">
          <x14:cfRule type="cellIs" priority="365" operator="equal" id="{9549B248-0216-4B31-BF50-803979F1D023}">
            <xm:f>tbl_choices!$D$7</xm:f>
            <x14:dxf>
              <font>
                <color theme="0"/>
              </font>
              <fill>
                <patternFill>
                  <bgColor rgb="FF757575"/>
                </patternFill>
              </fill>
            </x14:dxf>
          </x14:cfRule>
          <x14:cfRule type="cellIs" priority="366" operator="equal" id="{BC13130D-5503-4119-832B-759AB6EB663E}">
            <xm:f>tbl_choices!$C$9</xm:f>
            <x14:dxf>
              <font>
                <b/>
                <i val="0"/>
                <color theme="0"/>
              </font>
              <fill>
                <patternFill>
                  <bgColor rgb="FFFF0000"/>
                </patternFill>
              </fill>
            </x14:dxf>
          </x14:cfRule>
          <x14:cfRule type="cellIs" priority="367" operator="equal" id="{F832EEF0-4A9F-4B3B-A8F5-64A98377D162}">
            <xm:f>tbl_choices!$C$8</xm:f>
            <x14:dxf>
              <font>
                <b/>
                <i val="0"/>
                <color theme="0"/>
              </font>
              <fill>
                <patternFill>
                  <bgColor rgb="FFFFC000"/>
                </patternFill>
              </fill>
            </x14:dxf>
          </x14:cfRule>
          <x14:cfRule type="cellIs" priority="368" operator="equal" id="{20A4A022-0C93-4454-9265-4C925A9F26AB}">
            <xm:f>tbl_choices!$C$7</xm:f>
            <x14:dxf>
              <font>
                <b/>
                <i val="0"/>
                <color theme="0"/>
              </font>
              <fill>
                <patternFill>
                  <bgColor rgb="FF70AD47"/>
                </patternFill>
              </fill>
            </x14:dxf>
          </x14:cfRule>
          <xm:sqref>K74:L74 K76:L76</xm:sqref>
        </x14:conditionalFormatting>
        <x14:conditionalFormatting xmlns:xm="http://schemas.microsoft.com/office/excel/2006/main">
          <x14:cfRule type="cellIs" priority="361" operator="equal" id="{5D6904C2-9964-42EC-9874-A4E1708D04E0}">
            <xm:f>tbl_choices!$D$7</xm:f>
            <x14:dxf>
              <font>
                <color theme="0"/>
              </font>
              <fill>
                <patternFill>
                  <bgColor rgb="FF757575"/>
                </patternFill>
              </fill>
            </x14:dxf>
          </x14:cfRule>
          <x14:cfRule type="cellIs" priority="362" operator="equal" id="{3CF823D2-1308-4E6E-A6AE-36A73D72362C}">
            <xm:f>tbl_choices!$C$9</xm:f>
            <x14:dxf>
              <font>
                <b/>
                <i val="0"/>
                <color theme="0"/>
              </font>
              <fill>
                <patternFill>
                  <bgColor rgb="FFFF0000"/>
                </patternFill>
              </fill>
            </x14:dxf>
          </x14:cfRule>
          <x14:cfRule type="cellIs" priority="363" operator="equal" id="{F50E1DA6-A0AE-4C00-BA1C-547F62851D44}">
            <xm:f>tbl_choices!$C$8</xm:f>
            <x14:dxf>
              <font>
                <b/>
                <i val="0"/>
                <color theme="0"/>
              </font>
              <fill>
                <patternFill>
                  <bgColor rgb="FFFFC000"/>
                </patternFill>
              </fill>
            </x14:dxf>
          </x14:cfRule>
          <x14:cfRule type="cellIs" priority="364" operator="equal" id="{818D4498-3053-491B-9DB2-6AF60400F973}">
            <xm:f>tbl_choices!$C$7</xm:f>
            <x14:dxf>
              <font>
                <b/>
                <i val="0"/>
                <color theme="0"/>
              </font>
              <fill>
                <patternFill>
                  <bgColor rgb="FF70AD47"/>
                </patternFill>
              </fill>
            </x14:dxf>
          </x14:cfRule>
          <xm:sqref>J77:L77</xm:sqref>
        </x14:conditionalFormatting>
        <x14:conditionalFormatting xmlns:xm="http://schemas.microsoft.com/office/excel/2006/main">
          <x14:cfRule type="cellIs" priority="357" operator="equal" id="{26DEC0C4-A7B9-491C-BDEA-3B784DD6B9B6}">
            <xm:f>tbl_choices!$D$7</xm:f>
            <x14:dxf>
              <font>
                <color theme="0"/>
              </font>
              <fill>
                <patternFill>
                  <bgColor rgb="FF757575"/>
                </patternFill>
              </fill>
            </x14:dxf>
          </x14:cfRule>
          <x14:cfRule type="cellIs" priority="358" operator="equal" id="{37F79164-A454-4509-AD7D-FC07D538BA19}">
            <xm:f>tbl_choices!$C$9</xm:f>
            <x14:dxf>
              <font>
                <b/>
                <i val="0"/>
                <color theme="0"/>
              </font>
              <fill>
                <patternFill>
                  <bgColor rgb="FFFF0000"/>
                </patternFill>
              </fill>
            </x14:dxf>
          </x14:cfRule>
          <x14:cfRule type="cellIs" priority="359" operator="equal" id="{C6CDA121-58E1-4745-9351-B979FB1123B8}">
            <xm:f>tbl_choices!$C$8</xm:f>
            <x14:dxf>
              <font>
                <b/>
                <i val="0"/>
                <color theme="0"/>
              </font>
              <fill>
                <patternFill>
                  <bgColor rgb="FFFFC000"/>
                </patternFill>
              </fill>
            </x14:dxf>
          </x14:cfRule>
          <x14:cfRule type="cellIs" priority="360" operator="equal" id="{45E2ED0E-7728-4741-A46E-BD450067F121}">
            <xm:f>tbl_choices!$C$7</xm:f>
            <x14:dxf>
              <font>
                <b/>
                <i val="0"/>
                <color theme="0"/>
              </font>
              <fill>
                <patternFill>
                  <bgColor rgb="FF70AD47"/>
                </patternFill>
              </fill>
            </x14:dxf>
          </x14:cfRule>
          <xm:sqref>K79:L81</xm:sqref>
        </x14:conditionalFormatting>
        <x14:conditionalFormatting xmlns:xm="http://schemas.microsoft.com/office/excel/2006/main">
          <x14:cfRule type="cellIs" priority="353" operator="equal" id="{78B60DDE-2470-49CB-927E-8F14F29ADE96}">
            <xm:f>tbl_choices!$D$7</xm:f>
            <x14:dxf>
              <font>
                <color theme="0"/>
              </font>
              <fill>
                <patternFill>
                  <bgColor rgb="FF757575"/>
                </patternFill>
              </fill>
            </x14:dxf>
          </x14:cfRule>
          <x14:cfRule type="cellIs" priority="354" operator="equal" id="{BB4E0FC6-8963-481E-B571-D00F10CAF664}">
            <xm:f>tbl_choices!$C$9</xm:f>
            <x14:dxf>
              <font>
                <b/>
                <i val="0"/>
                <color theme="0"/>
              </font>
              <fill>
                <patternFill>
                  <bgColor rgb="FFFF0000"/>
                </patternFill>
              </fill>
            </x14:dxf>
          </x14:cfRule>
          <x14:cfRule type="cellIs" priority="355" operator="equal" id="{F77AD8B3-FB5F-461F-B489-A724DC46C9AB}">
            <xm:f>tbl_choices!$C$8</xm:f>
            <x14:dxf>
              <font>
                <b/>
                <i val="0"/>
                <color theme="0"/>
              </font>
              <fill>
                <patternFill>
                  <bgColor rgb="FFFFC000"/>
                </patternFill>
              </fill>
            </x14:dxf>
          </x14:cfRule>
          <x14:cfRule type="cellIs" priority="356" operator="equal" id="{B1A50431-C1C5-4358-80A2-E79921E5015C}">
            <xm:f>tbl_choices!$C$7</xm:f>
            <x14:dxf>
              <font>
                <b/>
                <i val="0"/>
                <color theme="0"/>
              </font>
              <fill>
                <patternFill>
                  <bgColor rgb="FF70AD47"/>
                </patternFill>
              </fill>
            </x14:dxf>
          </x14:cfRule>
          <xm:sqref>J82:L82</xm:sqref>
        </x14:conditionalFormatting>
        <x14:conditionalFormatting xmlns:xm="http://schemas.microsoft.com/office/excel/2006/main">
          <x14:cfRule type="cellIs" priority="349" operator="equal" id="{CF2C84F3-28D8-45DE-82AD-C6665715AC2D}">
            <xm:f>tbl_choices!$D$7</xm:f>
            <x14:dxf>
              <font>
                <color theme="0"/>
              </font>
              <fill>
                <patternFill>
                  <bgColor rgb="FF757575"/>
                </patternFill>
              </fill>
            </x14:dxf>
          </x14:cfRule>
          <x14:cfRule type="cellIs" priority="350" operator="equal" id="{9D7552EF-118F-4BDF-9021-6016BFCB044C}">
            <xm:f>tbl_choices!$C$9</xm:f>
            <x14:dxf>
              <font>
                <b/>
                <i val="0"/>
                <color theme="0"/>
              </font>
              <fill>
                <patternFill>
                  <bgColor rgb="FFFF0000"/>
                </patternFill>
              </fill>
            </x14:dxf>
          </x14:cfRule>
          <x14:cfRule type="cellIs" priority="351" operator="equal" id="{B66BC372-890B-4233-A933-160EBD86F2A5}">
            <xm:f>tbl_choices!$C$8</xm:f>
            <x14:dxf>
              <font>
                <b/>
                <i val="0"/>
                <color theme="0"/>
              </font>
              <fill>
                <patternFill>
                  <bgColor rgb="FFFFC000"/>
                </patternFill>
              </fill>
            </x14:dxf>
          </x14:cfRule>
          <x14:cfRule type="cellIs" priority="352" operator="equal" id="{FC1BF734-2DE0-4697-8B18-D245D762DA8D}">
            <xm:f>tbl_choices!$C$7</xm:f>
            <x14:dxf>
              <font>
                <b/>
                <i val="0"/>
                <color theme="0"/>
              </font>
              <fill>
                <patternFill>
                  <bgColor rgb="FF70AD47"/>
                </patternFill>
              </fill>
            </x14:dxf>
          </x14:cfRule>
          <xm:sqref>K84:L85</xm:sqref>
        </x14:conditionalFormatting>
        <x14:conditionalFormatting xmlns:xm="http://schemas.microsoft.com/office/excel/2006/main">
          <x14:cfRule type="cellIs" priority="345" operator="equal" id="{8FD09FF2-C42E-4E53-B1AF-1D00FFD15741}">
            <xm:f>tbl_choices!$D$7</xm:f>
            <x14:dxf>
              <font>
                <color theme="0"/>
              </font>
              <fill>
                <patternFill>
                  <bgColor rgb="FF757575"/>
                </patternFill>
              </fill>
            </x14:dxf>
          </x14:cfRule>
          <x14:cfRule type="cellIs" priority="346" operator="equal" id="{C2C6A66E-980F-49AF-8C4C-DF826CB8A54D}">
            <xm:f>tbl_choices!$C$9</xm:f>
            <x14:dxf>
              <font>
                <b/>
                <i val="0"/>
                <color theme="0"/>
              </font>
              <fill>
                <patternFill>
                  <bgColor rgb="FFFF0000"/>
                </patternFill>
              </fill>
            </x14:dxf>
          </x14:cfRule>
          <x14:cfRule type="cellIs" priority="347" operator="equal" id="{2EEF0F76-AF20-40BE-9118-BBBE757F5FBF}">
            <xm:f>tbl_choices!$C$8</xm:f>
            <x14:dxf>
              <font>
                <b/>
                <i val="0"/>
                <color theme="0"/>
              </font>
              <fill>
                <patternFill>
                  <bgColor rgb="FFFFC000"/>
                </patternFill>
              </fill>
            </x14:dxf>
          </x14:cfRule>
          <x14:cfRule type="cellIs" priority="348" operator="equal" id="{2837A750-073C-436E-943A-9CD8A43911E4}">
            <xm:f>tbl_choices!$C$7</xm:f>
            <x14:dxf>
              <font>
                <b/>
                <i val="0"/>
                <color theme="0"/>
              </font>
              <fill>
                <patternFill>
                  <bgColor rgb="FF70AD47"/>
                </patternFill>
              </fill>
            </x14:dxf>
          </x14:cfRule>
          <xm:sqref>J86:L86</xm:sqref>
        </x14:conditionalFormatting>
        <x14:conditionalFormatting xmlns:xm="http://schemas.microsoft.com/office/excel/2006/main">
          <x14:cfRule type="cellIs" priority="341" operator="equal" id="{456C6CF9-2DBA-425F-886B-0C26BAEE88F6}">
            <xm:f>tbl_choices!$D$7</xm:f>
            <x14:dxf>
              <font>
                <color theme="0"/>
              </font>
              <fill>
                <patternFill>
                  <bgColor rgb="FF757575"/>
                </patternFill>
              </fill>
            </x14:dxf>
          </x14:cfRule>
          <x14:cfRule type="cellIs" priority="342" operator="equal" id="{C150C0DD-74DC-418D-A0E5-1E8B41100CB8}">
            <xm:f>tbl_choices!$C$9</xm:f>
            <x14:dxf>
              <font>
                <b/>
                <i val="0"/>
                <color theme="0"/>
              </font>
              <fill>
                <patternFill>
                  <bgColor rgb="FFFF0000"/>
                </patternFill>
              </fill>
            </x14:dxf>
          </x14:cfRule>
          <x14:cfRule type="cellIs" priority="343" operator="equal" id="{63E997BF-B267-4C50-933C-CD77583041F3}">
            <xm:f>tbl_choices!$C$8</xm:f>
            <x14:dxf>
              <font>
                <b/>
                <i val="0"/>
                <color theme="0"/>
              </font>
              <fill>
                <patternFill>
                  <bgColor rgb="FFFFC000"/>
                </patternFill>
              </fill>
            </x14:dxf>
          </x14:cfRule>
          <x14:cfRule type="cellIs" priority="344" operator="equal" id="{37CF9874-E23E-458E-BE69-2D19054E8559}">
            <xm:f>tbl_choices!$C$7</xm:f>
            <x14:dxf>
              <font>
                <b/>
                <i val="0"/>
                <color theme="0"/>
              </font>
              <fill>
                <patternFill>
                  <bgColor rgb="FF70AD47"/>
                </patternFill>
              </fill>
            </x14:dxf>
          </x14:cfRule>
          <xm:sqref>K88:L89 K92:L92</xm:sqref>
        </x14:conditionalFormatting>
        <x14:conditionalFormatting xmlns:xm="http://schemas.microsoft.com/office/excel/2006/main">
          <x14:cfRule type="cellIs" priority="337" operator="equal" id="{D9030560-CA9E-4125-B6D1-00E9D3574902}">
            <xm:f>tbl_choices!$D$7</xm:f>
            <x14:dxf>
              <font>
                <color theme="0"/>
              </font>
              <fill>
                <patternFill>
                  <bgColor rgb="FF757575"/>
                </patternFill>
              </fill>
            </x14:dxf>
          </x14:cfRule>
          <x14:cfRule type="cellIs" priority="338" operator="equal" id="{57842720-6E79-4659-B412-5ACD839CB29F}">
            <xm:f>tbl_choices!$C$9</xm:f>
            <x14:dxf>
              <font>
                <b/>
                <i val="0"/>
                <color theme="0"/>
              </font>
              <fill>
                <patternFill>
                  <bgColor rgb="FFFF0000"/>
                </patternFill>
              </fill>
            </x14:dxf>
          </x14:cfRule>
          <x14:cfRule type="cellIs" priority="339" operator="equal" id="{8C93B549-84DB-442C-990C-614395D018AE}">
            <xm:f>tbl_choices!$C$8</xm:f>
            <x14:dxf>
              <font>
                <b/>
                <i val="0"/>
                <color theme="0"/>
              </font>
              <fill>
                <patternFill>
                  <bgColor rgb="FFFFC000"/>
                </patternFill>
              </fill>
            </x14:dxf>
          </x14:cfRule>
          <x14:cfRule type="cellIs" priority="340" operator="equal" id="{9E4C113E-B6CE-4303-B7FB-24EBD9BE283B}">
            <xm:f>tbl_choices!$C$7</xm:f>
            <x14:dxf>
              <font>
                <b/>
                <i val="0"/>
                <color theme="0"/>
              </font>
              <fill>
                <patternFill>
                  <bgColor rgb="FF70AD47"/>
                </patternFill>
              </fill>
            </x14:dxf>
          </x14:cfRule>
          <xm:sqref>J93:L93</xm:sqref>
        </x14:conditionalFormatting>
        <x14:conditionalFormatting xmlns:xm="http://schemas.microsoft.com/office/excel/2006/main">
          <x14:cfRule type="cellIs" priority="333" operator="equal" id="{AF2FF5F4-1478-485F-B6D7-25F348DC7DF2}">
            <xm:f>tbl_choices!$D$7</xm:f>
            <x14:dxf>
              <font>
                <color theme="0"/>
              </font>
              <fill>
                <patternFill>
                  <bgColor rgb="FF757575"/>
                </patternFill>
              </fill>
            </x14:dxf>
          </x14:cfRule>
          <x14:cfRule type="cellIs" priority="334" operator="equal" id="{CFDCB389-7F65-458D-AABB-0404CD46E16D}">
            <xm:f>tbl_choices!$C$9</xm:f>
            <x14:dxf>
              <font>
                <b/>
                <i val="0"/>
                <color theme="0"/>
              </font>
              <fill>
                <patternFill>
                  <bgColor rgb="FFFF0000"/>
                </patternFill>
              </fill>
            </x14:dxf>
          </x14:cfRule>
          <x14:cfRule type="cellIs" priority="335" operator="equal" id="{C06AE5C8-CF3B-4D64-B838-0B800FD3EDBF}">
            <xm:f>tbl_choices!$C$8</xm:f>
            <x14:dxf>
              <font>
                <b/>
                <i val="0"/>
                <color theme="0"/>
              </font>
              <fill>
                <patternFill>
                  <bgColor rgb="FFFFC000"/>
                </patternFill>
              </fill>
            </x14:dxf>
          </x14:cfRule>
          <x14:cfRule type="cellIs" priority="336" operator="equal" id="{49AFB022-FFE3-4A1E-B476-0439501976D9}">
            <xm:f>tbl_choices!$C$7</xm:f>
            <x14:dxf>
              <font>
                <b/>
                <i val="0"/>
                <color theme="0"/>
              </font>
              <fill>
                <patternFill>
                  <bgColor rgb="FF70AD47"/>
                </patternFill>
              </fill>
            </x14:dxf>
          </x14:cfRule>
          <xm:sqref>K95:L96</xm:sqref>
        </x14:conditionalFormatting>
        <x14:conditionalFormatting xmlns:xm="http://schemas.microsoft.com/office/excel/2006/main">
          <x14:cfRule type="cellIs" priority="329" operator="equal" id="{9CC51E03-FD3B-4B23-93D2-BD90695A96D2}">
            <xm:f>tbl_choices!$D$7</xm:f>
            <x14:dxf>
              <font>
                <color theme="0"/>
              </font>
              <fill>
                <patternFill>
                  <bgColor rgb="FF757575"/>
                </patternFill>
              </fill>
            </x14:dxf>
          </x14:cfRule>
          <x14:cfRule type="cellIs" priority="330" operator="equal" id="{A4AD32A7-6AF5-400C-8DF7-EF25F4141411}">
            <xm:f>tbl_choices!$C$9</xm:f>
            <x14:dxf>
              <font>
                <b/>
                <i val="0"/>
                <color theme="0"/>
              </font>
              <fill>
                <patternFill>
                  <bgColor rgb="FFFF0000"/>
                </patternFill>
              </fill>
            </x14:dxf>
          </x14:cfRule>
          <x14:cfRule type="cellIs" priority="331" operator="equal" id="{1D117932-54E2-4E7A-B345-9184006F6186}">
            <xm:f>tbl_choices!$C$8</xm:f>
            <x14:dxf>
              <font>
                <b/>
                <i val="0"/>
                <color theme="0"/>
              </font>
              <fill>
                <patternFill>
                  <bgColor rgb="FFFFC000"/>
                </patternFill>
              </fill>
            </x14:dxf>
          </x14:cfRule>
          <x14:cfRule type="cellIs" priority="332" operator="equal" id="{9E82D784-7945-4458-8996-1FA2ADAE793F}">
            <xm:f>tbl_choices!$C$7</xm:f>
            <x14:dxf>
              <font>
                <b/>
                <i val="0"/>
                <color theme="0"/>
              </font>
              <fill>
                <patternFill>
                  <bgColor rgb="FF70AD47"/>
                </patternFill>
              </fill>
            </x14:dxf>
          </x14:cfRule>
          <xm:sqref>K97:L97</xm:sqref>
        </x14:conditionalFormatting>
        <x14:conditionalFormatting xmlns:xm="http://schemas.microsoft.com/office/excel/2006/main">
          <x14:cfRule type="cellIs" priority="325" operator="equal" id="{994B5AEA-60EA-4264-A557-E617297F1BBC}">
            <xm:f>tbl_choices!$D$7</xm:f>
            <x14:dxf>
              <font>
                <color theme="0"/>
              </font>
              <fill>
                <patternFill>
                  <bgColor rgb="FF757575"/>
                </patternFill>
              </fill>
            </x14:dxf>
          </x14:cfRule>
          <x14:cfRule type="cellIs" priority="326" operator="equal" id="{11F5EBAB-56B4-4640-B8DA-95791048106B}">
            <xm:f>tbl_choices!$C$9</xm:f>
            <x14:dxf>
              <font>
                <b/>
                <i val="0"/>
                <color theme="0"/>
              </font>
              <fill>
                <patternFill>
                  <bgColor rgb="FFFF0000"/>
                </patternFill>
              </fill>
            </x14:dxf>
          </x14:cfRule>
          <x14:cfRule type="cellIs" priority="327" operator="equal" id="{15914220-41F1-4245-BD2A-4B7181AD7585}">
            <xm:f>tbl_choices!$C$8</xm:f>
            <x14:dxf>
              <font>
                <b/>
                <i val="0"/>
                <color theme="0"/>
              </font>
              <fill>
                <patternFill>
                  <bgColor rgb="FFFFC000"/>
                </patternFill>
              </fill>
            </x14:dxf>
          </x14:cfRule>
          <x14:cfRule type="cellIs" priority="328" operator="equal" id="{9E3ED90A-77E8-40E1-B063-52FC6A320814}">
            <xm:f>tbl_choices!$C$7</xm:f>
            <x14:dxf>
              <font>
                <b/>
                <i val="0"/>
                <color theme="0"/>
              </font>
              <fill>
                <patternFill>
                  <bgColor rgb="FF70AD47"/>
                </patternFill>
              </fill>
            </x14:dxf>
          </x14:cfRule>
          <xm:sqref>K107:L108</xm:sqref>
        </x14:conditionalFormatting>
        <x14:conditionalFormatting xmlns:xm="http://schemas.microsoft.com/office/excel/2006/main">
          <x14:cfRule type="cellIs" priority="321" operator="equal" id="{86111EEC-34A7-4787-9236-C9D2037F509F}">
            <xm:f>tbl_choices!$D$7</xm:f>
            <x14:dxf>
              <font>
                <color theme="0"/>
              </font>
              <fill>
                <patternFill>
                  <bgColor rgb="FF757575"/>
                </patternFill>
              </fill>
            </x14:dxf>
          </x14:cfRule>
          <x14:cfRule type="cellIs" priority="322" operator="equal" id="{D2B3CDFD-E32C-4602-9B8C-4335635B6036}">
            <xm:f>tbl_choices!$C$9</xm:f>
            <x14:dxf>
              <font>
                <b/>
                <i val="0"/>
                <color theme="0"/>
              </font>
              <fill>
                <patternFill>
                  <bgColor rgb="FFFF0000"/>
                </patternFill>
              </fill>
            </x14:dxf>
          </x14:cfRule>
          <x14:cfRule type="cellIs" priority="323" operator="equal" id="{DC4FEDDB-F1C7-4407-8E69-BF462FE0DDD7}">
            <xm:f>tbl_choices!$C$8</xm:f>
            <x14:dxf>
              <font>
                <b/>
                <i val="0"/>
                <color theme="0"/>
              </font>
              <fill>
                <patternFill>
                  <bgColor rgb="FFFFC000"/>
                </patternFill>
              </fill>
            </x14:dxf>
          </x14:cfRule>
          <x14:cfRule type="cellIs" priority="324" operator="equal" id="{6FE851AB-F9B1-4291-A0A8-664C2B1700DB}">
            <xm:f>tbl_choices!$C$7</xm:f>
            <x14:dxf>
              <font>
                <b/>
                <i val="0"/>
                <color theme="0"/>
              </font>
              <fill>
                <patternFill>
                  <bgColor rgb="FF70AD47"/>
                </patternFill>
              </fill>
            </x14:dxf>
          </x14:cfRule>
          <xm:sqref>K112:L112</xm:sqref>
        </x14:conditionalFormatting>
        <x14:conditionalFormatting xmlns:xm="http://schemas.microsoft.com/office/excel/2006/main">
          <x14:cfRule type="cellIs" priority="317" operator="equal" id="{F6915589-E1F4-4098-9B4F-C4F9B782B289}">
            <xm:f>tbl_choices!$D$7</xm:f>
            <x14:dxf>
              <font>
                <color theme="0"/>
              </font>
              <fill>
                <patternFill>
                  <bgColor rgb="FF757575"/>
                </patternFill>
              </fill>
            </x14:dxf>
          </x14:cfRule>
          <x14:cfRule type="cellIs" priority="318" operator="equal" id="{302351B9-E9F9-4C75-B9D3-88CD5E6F7F08}">
            <xm:f>tbl_choices!$C$9</xm:f>
            <x14:dxf>
              <font>
                <b/>
                <i val="0"/>
                <color theme="0"/>
              </font>
              <fill>
                <patternFill>
                  <bgColor rgb="FFFF0000"/>
                </patternFill>
              </fill>
            </x14:dxf>
          </x14:cfRule>
          <x14:cfRule type="cellIs" priority="319" operator="equal" id="{97C9FF28-6E88-457A-95A7-046AF0EC8F69}">
            <xm:f>tbl_choices!$C$8</xm:f>
            <x14:dxf>
              <font>
                <b/>
                <i val="0"/>
                <color theme="0"/>
              </font>
              <fill>
                <patternFill>
                  <bgColor rgb="FFFFC000"/>
                </patternFill>
              </fill>
            </x14:dxf>
          </x14:cfRule>
          <x14:cfRule type="cellIs" priority="320" operator="equal" id="{EF033A96-DF38-43F7-A095-396AA96C59A6}">
            <xm:f>tbl_choices!$C$7</xm:f>
            <x14:dxf>
              <font>
                <b/>
                <i val="0"/>
                <color theme="0"/>
              </font>
              <fill>
                <patternFill>
                  <bgColor rgb="FF70AD47"/>
                </patternFill>
              </fill>
            </x14:dxf>
          </x14:cfRule>
          <xm:sqref>K114:L114</xm:sqref>
        </x14:conditionalFormatting>
        <x14:conditionalFormatting xmlns:xm="http://schemas.microsoft.com/office/excel/2006/main">
          <x14:cfRule type="cellIs" priority="313" operator="equal" id="{505D1375-AC29-4A8A-99D1-9DF34886AC80}">
            <xm:f>tbl_choices!$D$7</xm:f>
            <x14:dxf>
              <font>
                <color theme="0"/>
              </font>
              <fill>
                <patternFill>
                  <bgColor rgb="FF757575"/>
                </patternFill>
              </fill>
            </x14:dxf>
          </x14:cfRule>
          <x14:cfRule type="cellIs" priority="314" operator="equal" id="{D33A5E0E-361D-4779-B70B-5AEFB533233D}">
            <xm:f>tbl_choices!$C$9</xm:f>
            <x14:dxf>
              <font>
                <b/>
                <i val="0"/>
                <color theme="0"/>
              </font>
              <fill>
                <patternFill>
                  <bgColor rgb="FFFF0000"/>
                </patternFill>
              </fill>
            </x14:dxf>
          </x14:cfRule>
          <x14:cfRule type="cellIs" priority="315" operator="equal" id="{1E437660-6DDD-462A-BBFE-3986DBFC6DB7}">
            <xm:f>tbl_choices!$C$8</xm:f>
            <x14:dxf>
              <font>
                <b/>
                <i val="0"/>
                <color theme="0"/>
              </font>
              <fill>
                <patternFill>
                  <bgColor rgb="FFFFC000"/>
                </patternFill>
              </fill>
            </x14:dxf>
          </x14:cfRule>
          <x14:cfRule type="cellIs" priority="316" operator="equal" id="{3E21E749-7EDF-422F-BB95-3C3D5ABAEE1B}">
            <xm:f>tbl_choices!$C$7</xm:f>
            <x14:dxf>
              <font>
                <b/>
                <i val="0"/>
                <color theme="0"/>
              </font>
              <fill>
                <patternFill>
                  <bgColor rgb="FF70AD47"/>
                </patternFill>
              </fill>
            </x14:dxf>
          </x14:cfRule>
          <xm:sqref>K115:L115</xm:sqref>
        </x14:conditionalFormatting>
        <x14:conditionalFormatting xmlns:xm="http://schemas.microsoft.com/office/excel/2006/main">
          <x14:cfRule type="cellIs" priority="309" operator="equal" id="{A8ABE380-7998-4160-B8FF-686DC71A4D1A}">
            <xm:f>tbl_choices!$D$7</xm:f>
            <x14:dxf>
              <font>
                <color theme="0"/>
              </font>
              <fill>
                <patternFill>
                  <bgColor rgb="FF757575"/>
                </patternFill>
              </fill>
            </x14:dxf>
          </x14:cfRule>
          <x14:cfRule type="cellIs" priority="310" operator="equal" id="{5C0555F9-7238-4A1A-8BE5-0EAC4AB3D1F4}">
            <xm:f>tbl_choices!$C$9</xm:f>
            <x14:dxf>
              <font>
                <b/>
                <i val="0"/>
                <color theme="0"/>
              </font>
              <fill>
                <patternFill>
                  <bgColor rgb="FFFF0000"/>
                </patternFill>
              </fill>
            </x14:dxf>
          </x14:cfRule>
          <x14:cfRule type="cellIs" priority="311" operator="equal" id="{87C9827B-D943-40C7-B426-7DA89EE0F3C8}">
            <xm:f>tbl_choices!$C$8</xm:f>
            <x14:dxf>
              <font>
                <b/>
                <i val="0"/>
                <color theme="0"/>
              </font>
              <fill>
                <patternFill>
                  <bgColor rgb="FFFFC000"/>
                </patternFill>
              </fill>
            </x14:dxf>
          </x14:cfRule>
          <x14:cfRule type="cellIs" priority="312" operator="equal" id="{526C176D-F5AF-46F8-BA44-4D5BD70A5CA2}">
            <xm:f>tbl_choices!$C$7</xm:f>
            <x14:dxf>
              <font>
                <b/>
                <i val="0"/>
                <color theme="0"/>
              </font>
              <fill>
                <patternFill>
                  <bgColor rgb="FF70AD47"/>
                </patternFill>
              </fill>
            </x14:dxf>
          </x14:cfRule>
          <xm:sqref>K15:L15</xm:sqref>
        </x14:conditionalFormatting>
        <x14:conditionalFormatting xmlns:xm="http://schemas.microsoft.com/office/excel/2006/main">
          <x14:cfRule type="cellIs" priority="305" operator="equal" id="{9CD4E622-7637-4B7A-95E9-D45D4B20F74F}">
            <xm:f>tbl_choices!$D$7</xm:f>
            <x14:dxf>
              <font>
                <color theme="0"/>
              </font>
              <fill>
                <patternFill>
                  <bgColor rgb="FF757575"/>
                </patternFill>
              </fill>
            </x14:dxf>
          </x14:cfRule>
          <x14:cfRule type="cellIs" priority="306" operator="equal" id="{42B35ACD-E3EE-4549-B450-CEAAF696E7BC}">
            <xm:f>tbl_choices!$C$9</xm:f>
            <x14:dxf>
              <font>
                <b/>
                <i val="0"/>
                <color theme="0"/>
              </font>
              <fill>
                <patternFill>
                  <bgColor rgb="FFFF0000"/>
                </patternFill>
              </fill>
            </x14:dxf>
          </x14:cfRule>
          <x14:cfRule type="cellIs" priority="307" operator="equal" id="{ADC4F82C-5D01-4F33-871F-6D858EE82767}">
            <xm:f>tbl_choices!$C$8</xm:f>
            <x14:dxf>
              <font>
                <b/>
                <i val="0"/>
                <color theme="0"/>
              </font>
              <fill>
                <patternFill>
                  <bgColor rgb="FFFFC000"/>
                </patternFill>
              </fill>
            </x14:dxf>
          </x14:cfRule>
          <x14:cfRule type="cellIs" priority="308" operator="equal" id="{E348D54F-8776-4C33-B431-C942207BFF56}">
            <xm:f>tbl_choices!$C$7</xm:f>
            <x14:dxf>
              <font>
                <b/>
                <i val="0"/>
                <color theme="0"/>
              </font>
              <fill>
                <patternFill>
                  <bgColor rgb="FF70AD47"/>
                </patternFill>
              </fill>
            </x14:dxf>
          </x14:cfRule>
          <xm:sqref>K16:L17</xm:sqref>
        </x14:conditionalFormatting>
        <x14:conditionalFormatting xmlns:xm="http://schemas.microsoft.com/office/excel/2006/main">
          <x14:cfRule type="cellIs" priority="301" operator="equal" id="{7B96A96A-6090-41B4-9D81-59549AF8F24C}">
            <xm:f>tbl_choices!$D$7</xm:f>
            <x14:dxf>
              <font>
                <color theme="0"/>
              </font>
              <fill>
                <patternFill>
                  <bgColor rgb="FF757575"/>
                </patternFill>
              </fill>
            </x14:dxf>
          </x14:cfRule>
          <x14:cfRule type="cellIs" priority="302" operator="equal" id="{34CF6ED2-AFF3-401F-A490-F0B3F21B86C9}">
            <xm:f>tbl_choices!$C$9</xm:f>
            <x14:dxf>
              <font>
                <b/>
                <i val="0"/>
                <color theme="0"/>
              </font>
              <fill>
                <patternFill>
                  <bgColor rgb="FFFF0000"/>
                </patternFill>
              </fill>
            </x14:dxf>
          </x14:cfRule>
          <x14:cfRule type="cellIs" priority="303" operator="equal" id="{9E498AF6-7939-41B5-BE35-2FC322A421B8}">
            <xm:f>tbl_choices!$C$8</xm:f>
            <x14:dxf>
              <font>
                <b/>
                <i val="0"/>
                <color theme="0"/>
              </font>
              <fill>
                <patternFill>
                  <bgColor rgb="FFFFC000"/>
                </patternFill>
              </fill>
            </x14:dxf>
          </x14:cfRule>
          <x14:cfRule type="cellIs" priority="304" operator="equal" id="{9615923F-6DF3-4B46-9F7C-248C9C0AD449}">
            <xm:f>tbl_choices!$C$7</xm:f>
            <x14:dxf>
              <font>
                <b/>
                <i val="0"/>
                <color theme="0"/>
              </font>
              <fill>
                <patternFill>
                  <bgColor rgb="FF70AD47"/>
                </patternFill>
              </fill>
            </x14:dxf>
          </x14:cfRule>
          <xm:sqref>K18:L18</xm:sqref>
        </x14:conditionalFormatting>
        <x14:conditionalFormatting xmlns:xm="http://schemas.microsoft.com/office/excel/2006/main">
          <x14:cfRule type="cellIs" priority="297" operator="equal" id="{7AC0D649-7D5D-4D0D-9B6D-48A088B35CFE}">
            <xm:f>tbl_choices!$D$7</xm:f>
            <x14:dxf>
              <font>
                <color theme="0"/>
              </font>
              <fill>
                <patternFill>
                  <bgColor rgb="FF757575"/>
                </patternFill>
              </fill>
            </x14:dxf>
          </x14:cfRule>
          <x14:cfRule type="cellIs" priority="298" operator="equal" id="{0B9AEEE2-7FBF-44AD-B6C4-706A82BEA1CE}">
            <xm:f>tbl_choices!$C$9</xm:f>
            <x14:dxf>
              <font>
                <b/>
                <i val="0"/>
                <color theme="0"/>
              </font>
              <fill>
                <patternFill>
                  <bgColor rgb="FFFF0000"/>
                </patternFill>
              </fill>
            </x14:dxf>
          </x14:cfRule>
          <x14:cfRule type="cellIs" priority="299" operator="equal" id="{A4BE7792-3ABA-4D6E-92F3-031B9CFBEF26}">
            <xm:f>tbl_choices!$C$8</xm:f>
            <x14:dxf>
              <font>
                <b/>
                <i val="0"/>
                <color theme="0"/>
              </font>
              <fill>
                <patternFill>
                  <bgColor rgb="FFFFC000"/>
                </patternFill>
              </fill>
            </x14:dxf>
          </x14:cfRule>
          <x14:cfRule type="cellIs" priority="300" operator="equal" id="{24E51245-3B4C-4E0D-BD08-D068AEA829AB}">
            <xm:f>tbl_choices!$C$7</xm:f>
            <x14:dxf>
              <font>
                <b/>
                <i val="0"/>
                <color theme="0"/>
              </font>
              <fill>
                <patternFill>
                  <bgColor rgb="FF70AD47"/>
                </patternFill>
              </fill>
            </x14:dxf>
          </x14:cfRule>
          <xm:sqref>K19:L21</xm:sqref>
        </x14:conditionalFormatting>
        <x14:conditionalFormatting xmlns:xm="http://schemas.microsoft.com/office/excel/2006/main">
          <x14:cfRule type="cellIs" priority="293" operator="equal" id="{A8414B26-BFBC-4685-8FBC-14D0C2127B4A}">
            <xm:f>tbl_choices!$D$7</xm:f>
            <x14:dxf>
              <font>
                <color theme="0"/>
              </font>
              <fill>
                <patternFill>
                  <bgColor rgb="FF757575"/>
                </patternFill>
              </fill>
            </x14:dxf>
          </x14:cfRule>
          <x14:cfRule type="cellIs" priority="294" operator="equal" id="{35309BC2-BE7B-4231-8A84-C1C7C27BE47A}">
            <xm:f>tbl_choices!$C$9</xm:f>
            <x14:dxf>
              <font>
                <b/>
                <i val="0"/>
                <color theme="0"/>
              </font>
              <fill>
                <patternFill>
                  <bgColor rgb="FFFF0000"/>
                </patternFill>
              </fill>
            </x14:dxf>
          </x14:cfRule>
          <x14:cfRule type="cellIs" priority="295" operator="equal" id="{F47404FC-39C6-4019-82AD-B2F4DC7C681D}">
            <xm:f>tbl_choices!$C$8</xm:f>
            <x14:dxf>
              <font>
                <b/>
                <i val="0"/>
                <color theme="0"/>
              </font>
              <fill>
                <patternFill>
                  <bgColor rgb="FFFFC000"/>
                </patternFill>
              </fill>
            </x14:dxf>
          </x14:cfRule>
          <x14:cfRule type="cellIs" priority="296" operator="equal" id="{133D4C77-A516-4702-BD91-FE83666C4D51}">
            <xm:f>tbl_choices!$C$7</xm:f>
            <x14:dxf>
              <font>
                <b/>
                <i val="0"/>
                <color theme="0"/>
              </font>
              <fill>
                <patternFill>
                  <bgColor rgb="FF70AD47"/>
                </patternFill>
              </fill>
            </x14:dxf>
          </x14:cfRule>
          <xm:sqref>K22:L22</xm:sqref>
        </x14:conditionalFormatting>
        <x14:conditionalFormatting xmlns:xm="http://schemas.microsoft.com/office/excel/2006/main">
          <x14:cfRule type="cellIs" priority="289" operator="equal" id="{7088012E-AB12-40FA-9C7E-6D4DD0B94572}">
            <xm:f>tbl_choices!$D$7</xm:f>
            <x14:dxf>
              <font>
                <color theme="0"/>
              </font>
              <fill>
                <patternFill>
                  <bgColor rgb="FF757575"/>
                </patternFill>
              </fill>
            </x14:dxf>
          </x14:cfRule>
          <x14:cfRule type="cellIs" priority="290" operator="equal" id="{3D18E70B-0C09-4875-BB35-B2ED9BA13161}">
            <xm:f>tbl_choices!$C$9</xm:f>
            <x14:dxf>
              <font>
                <b/>
                <i val="0"/>
                <color theme="0"/>
              </font>
              <fill>
                <patternFill>
                  <bgColor rgb="FFFF0000"/>
                </patternFill>
              </fill>
            </x14:dxf>
          </x14:cfRule>
          <x14:cfRule type="cellIs" priority="291" operator="equal" id="{B4FEA756-B04F-4FA9-B53F-67F0AE20F617}">
            <xm:f>tbl_choices!$C$8</xm:f>
            <x14:dxf>
              <font>
                <b/>
                <i val="0"/>
                <color theme="0"/>
              </font>
              <fill>
                <patternFill>
                  <bgColor rgb="FFFFC000"/>
                </patternFill>
              </fill>
            </x14:dxf>
          </x14:cfRule>
          <x14:cfRule type="cellIs" priority="292" operator="equal" id="{E8FB82B9-C037-412C-AC16-7996B8FCB6CF}">
            <xm:f>tbl_choices!$C$7</xm:f>
            <x14:dxf>
              <font>
                <b/>
                <i val="0"/>
                <color theme="0"/>
              </font>
              <fill>
                <patternFill>
                  <bgColor rgb="FF70AD47"/>
                </patternFill>
              </fill>
            </x14:dxf>
          </x14:cfRule>
          <xm:sqref>K57:L59</xm:sqref>
        </x14:conditionalFormatting>
        <x14:conditionalFormatting xmlns:xm="http://schemas.microsoft.com/office/excel/2006/main">
          <x14:cfRule type="cellIs" priority="285" operator="equal" id="{A45B789F-A522-4B37-9A51-9D64E279FFEE}">
            <xm:f>tbl_choices!$D$7</xm:f>
            <x14:dxf>
              <font>
                <color theme="0"/>
              </font>
              <fill>
                <patternFill>
                  <bgColor rgb="FF757575"/>
                </patternFill>
              </fill>
            </x14:dxf>
          </x14:cfRule>
          <x14:cfRule type="cellIs" priority="286" operator="equal" id="{58B0A8F9-6BF1-4E34-BEEC-364CDBE01D3E}">
            <xm:f>tbl_choices!$C$9</xm:f>
            <x14:dxf>
              <font>
                <b/>
                <i val="0"/>
                <color theme="0"/>
              </font>
              <fill>
                <patternFill>
                  <bgColor rgb="FFFF0000"/>
                </patternFill>
              </fill>
            </x14:dxf>
          </x14:cfRule>
          <x14:cfRule type="cellIs" priority="287" operator="equal" id="{666DE520-F6A8-454E-817D-FFD5184BF489}">
            <xm:f>tbl_choices!$C$8</xm:f>
            <x14:dxf>
              <font>
                <b/>
                <i val="0"/>
                <color theme="0"/>
              </font>
              <fill>
                <patternFill>
                  <bgColor rgb="FFFFC000"/>
                </patternFill>
              </fill>
            </x14:dxf>
          </x14:cfRule>
          <x14:cfRule type="cellIs" priority="288" operator="equal" id="{036E8070-ED0B-4632-AA72-3FCE4372FF73}">
            <xm:f>tbl_choices!$C$7</xm:f>
            <x14:dxf>
              <font>
                <b/>
                <i val="0"/>
                <color theme="0"/>
              </font>
              <fill>
                <patternFill>
                  <bgColor rgb="FF70AD47"/>
                </patternFill>
              </fill>
            </x14:dxf>
          </x14:cfRule>
          <xm:sqref>K56:L56</xm:sqref>
        </x14:conditionalFormatting>
        <x14:conditionalFormatting xmlns:xm="http://schemas.microsoft.com/office/excel/2006/main">
          <x14:cfRule type="cellIs" priority="281" operator="equal" id="{609D3470-1DAD-4697-A75A-61A26844774F}">
            <xm:f>tbl_choices!$D$7</xm:f>
            <x14:dxf>
              <font>
                <color theme="0"/>
              </font>
              <fill>
                <patternFill>
                  <bgColor rgb="FF757575"/>
                </patternFill>
              </fill>
            </x14:dxf>
          </x14:cfRule>
          <x14:cfRule type="cellIs" priority="282" operator="equal" id="{014F2D5C-419D-427C-ACAF-D33ED78CBAA9}">
            <xm:f>tbl_choices!$C$9</xm:f>
            <x14:dxf>
              <font>
                <b/>
                <i val="0"/>
                <color theme="0"/>
              </font>
              <fill>
                <patternFill>
                  <bgColor rgb="FFFF0000"/>
                </patternFill>
              </fill>
            </x14:dxf>
          </x14:cfRule>
          <x14:cfRule type="cellIs" priority="283" operator="equal" id="{88FE0881-EC00-4464-8C1D-60AC76F95538}">
            <xm:f>tbl_choices!$C$8</xm:f>
            <x14:dxf>
              <font>
                <b/>
                <i val="0"/>
                <color theme="0"/>
              </font>
              <fill>
                <patternFill>
                  <bgColor rgb="FFFFC000"/>
                </patternFill>
              </fill>
            </x14:dxf>
          </x14:cfRule>
          <x14:cfRule type="cellIs" priority="284" operator="equal" id="{33964304-E337-4C8F-8E08-0DF891F9B29E}">
            <xm:f>tbl_choices!$C$7</xm:f>
            <x14:dxf>
              <font>
                <b/>
                <i val="0"/>
                <color theme="0"/>
              </font>
              <fill>
                <patternFill>
                  <bgColor rgb="FF70AD47"/>
                </patternFill>
              </fill>
            </x14:dxf>
          </x14:cfRule>
          <xm:sqref>K71:L71</xm:sqref>
        </x14:conditionalFormatting>
        <x14:conditionalFormatting xmlns:xm="http://schemas.microsoft.com/office/excel/2006/main">
          <x14:cfRule type="cellIs" priority="277" operator="equal" id="{154D9FA1-121C-4B32-8061-F1C540CBF9C8}">
            <xm:f>tbl_choices!$D$7</xm:f>
            <x14:dxf>
              <font>
                <color theme="0"/>
              </font>
              <fill>
                <patternFill>
                  <bgColor rgb="FF757575"/>
                </patternFill>
              </fill>
            </x14:dxf>
          </x14:cfRule>
          <x14:cfRule type="cellIs" priority="278" operator="equal" id="{C1DB87CF-3F58-43C6-B83B-D0A77492EEAF}">
            <xm:f>tbl_choices!$C$9</xm:f>
            <x14:dxf>
              <font>
                <b/>
                <i val="0"/>
                <color theme="0"/>
              </font>
              <fill>
                <patternFill>
                  <bgColor rgb="FFFF0000"/>
                </patternFill>
              </fill>
            </x14:dxf>
          </x14:cfRule>
          <x14:cfRule type="cellIs" priority="279" operator="equal" id="{433CAC11-9FC8-48F2-9475-CE2160A8E67C}">
            <xm:f>tbl_choices!$C$8</xm:f>
            <x14:dxf>
              <font>
                <b/>
                <i val="0"/>
                <color theme="0"/>
              </font>
              <fill>
                <patternFill>
                  <bgColor rgb="FFFFC000"/>
                </patternFill>
              </fill>
            </x14:dxf>
          </x14:cfRule>
          <x14:cfRule type="cellIs" priority="280" operator="equal" id="{FEC47B44-AC4A-4D4B-97F2-147A6A1CDA15}">
            <xm:f>tbl_choices!$C$7</xm:f>
            <x14:dxf>
              <font>
                <b/>
                <i val="0"/>
                <color theme="0"/>
              </font>
              <fill>
                <patternFill>
                  <bgColor rgb="FF70AD47"/>
                </patternFill>
              </fill>
            </x14:dxf>
          </x14:cfRule>
          <xm:sqref>K75:L75</xm:sqref>
        </x14:conditionalFormatting>
        <x14:conditionalFormatting xmlns:xm="http://schemas.microsoft.com/office/excel/2006/main">
          <x14:cfRule type="cellIs" priority="273" operator="equal" id="{1EBB468E-9EF3-49FB-9CC8-833B75C73E9C}">
            <xm:f>tbl_choices!$D$7</xm:f>
            <x14:dxf>
              <font>
                <color theme="0"/>
              </font>
              <fill>
                <patternFill>
                  <bgColor rgb="FF757575"/>
                </patternFill>
              </fill>
            </x14:dxf>
          </x14:cfRule>
          <x14:cfRule type="cellIs" priority="274" operator="equal" id="{3E7EEBAD-54DA-4205-BDFB-AECE55707CB0}">
            <xm:f>tbl_choices!$C$9</xm:f>
            <x14:dxf>
              <font>
                <b/>
                <i val="0"/>
                <color theme="0"/>
              </font>
              <fill>
                <patternFill>
                  <bgColor rgb="FFFF0000"/>
                </patternFill>
              </fill>
            </x14:dxf>
          </x14:cfRule>
          <x14:cfRule type="cellIs" priority="275" operator="equal" id="{0B95A3E1-D0C2-4102-BFC7-37FDF2CDF77C}">
            <xm:f>tbl_choices!$C$8</xm:f>
            <x14:dxf>
              <font>
                <b/>
                <i val="0"/>
                <color theme="0"/>
              </font>
              <fill>
                <patternFill>
                  <bgColor rgb="FFFFC000"/>
                </patternFill>
              </fill>
            </x14:dxf>
          </x14:cfRule>
          <x14:cfRule type="cellIs" priority="276" operator="equal" id="{897FF8C5-397B-47B3-BF8B-A754CA5D6857}">
            <xm:f>tbl_choices!$C$7</xm:f>
            <x14:dxf>
              <font>
                <b/>
                <i val="0"/>
                <color theme="0"/>
              </font>
              <fill>
                <patternFill>
                  <bgColor rgb="FF70AD47"/>
                </patternFill>
              </fill>
            </x14:dxf>
          </x14:cfRule>
          <xm:sqref>K91:L91</xm:sqref>
        </x14:conditionalFormatting>
        <x14:conditionalFormatting xmlns:xm="http://schemas.microsoft.com/office/excel/2006/main">
          <x14:cfRule type="cellIs" priority="269" operator="equal" id="{7A8B54F1-A7A2-49CB-9145-C0BDE7CD4C88}">
            <xm:f>tbl_choices!$D$7</xm:f>
            <x14:dxf>
              <font>
                <color theme="0"/>
              </font>
              <fill>
                <patternFill>
                  <bgColor rgb="FF757575"/>
                </patternFill>
              </fill>
            </x14:dxf>
          </x14:cfRule>
          <x14:cfRule type="cellIs" priority="270" operator="equal" id="{EA2679EC-5EFB-44E6-BE54-A5FB933887AE}">
            <xm:f>tbl_choices!$C$9</xm:f>
            <x14:dxf>
              <font>
                <b/>
                <i val="0"/>
                <color theme="0"/>
              </font>
              <fill>
                <patternFill>
                  <bgColor rgb="FFFF0000"/>
                </patternFill>
              </fill>
            </x14:dxf>
          </x14:cfRule>
          <x14:cfRule type="cellIs" priority="271" operator="equal" id="{D9EA2DD1-BE9A-4FBB-8139-274684634547}">
            <xm:f>tbl_choices!$C$8</xm:f>
            <x14:dxf>
              <font>
                <b/>
                <i val="0"/>
                <color theme="0"/>
              </font>
              <fill>
                <patternFill>
                  <bgColor rgb="FFFFC000"/>
                </patternFill>
              </fill>
            </x14:dxf>
          </x14:cfRule>
          <x14:cfRule type="cellIs" priority="272" operator="equal" id="{3D5639B0-E94F-4571-8C30-565C292FD665}">
            <xm:f>tbl_choices!$C$7</xm:f>
            <x14:dxf>
              <font>
                <b/>
                <i val="0"/>
                <color theme="0"/>
              </font>
              <fill>
                <patternFill>
                  <bgColor rgb="FF70AD47"/>
                </patternFill>
              </fill>
            </x14:dxf>
          </x14:cfRule>
          <xm:sqref>K90:L90</xm:sqref>
        </x14:conditionalFormatting>
        <x14:conditionalFormatting xmlns:xm="http://schemas.microsoft.com/office/excel/2006/main">
          <x14:cfRule type="cellIs" priority="265" operator="equal" id="{2CE93D31-2D58-40BF-BD5C-A3999C4C8464}">
            <xm:f>tbl_choices!$D$7</xm:f>
            <x14:dxf>
              <font>
                <color theme="0"/>
              </font>
              <fill>
                <patternFill>
                  <bgColor rgb="FF757575"/>
                </patternFill>
              </fill>
            </x14:dxf>
          </x14:cfRule>
          <x14:cfRule type="cellIs" priority="266" operator="equal" id="{555FF704-27DC-49A9-BB5E-5465804AB017}">
            <xm:f>tbl_choices!$C$9</xm:f>
            <x14:dxf>
              <font>
                <b/>
                <i val="0"/>
                <color theme="0"/>
              </font>
              <fill>
                <patternFill>
                  <bgColor rgb="FFFF0000"/>
                </patternFill>
              </fill>
            </x14:dxf>
          </x14:cfRule>
          <x14:cfRule type="cellIs" priority="267" operator="equal" id="{BBEE06C4-D075-41CA-8F61-F74BF2D6B1DB}">
            <xm:f>tbl_choices!$C$8</xm:f>
            <x14:dxf>
              <font>
                <b/>
                <i val="0"/>
                <color theme="0"/>
              </font>
              <fill>
                <patternFill>
                  <bgColor rgb="FFFFC000"/>
                </patternFill>
              </fill>
            </x14:dxf>
          </x14:cfRule>
          <x14:cfRule type="cellIs" priority="268" operator="equal" id="{AE9F983A-F325-47B8-BE05-B9354F6AC10C}">
            <xm:f>tbl_choices!$C$7</xm:f>
            <x14:dxf>
              <font>
                <b/>
                <i val="0"/>
                <color theme="0"/>
              </font>
              <fill>
                <patternFill>
                  <bgColor rgb="FF70AD47"/>
                </patternFill>
              </fill>
            </x14:dxf>
          </x14:cfRule>
          <xm:sqref>J98:L98 K100:L100</xm:sqref>
        </x14:conditionalFormatting>
        <x14:conditionalFormatting xmlns:xm="http://schemas.microsoft.com/office/excel/2006/main">
          <x14:cfRule type="cellIs" priority="261" operator="equal" id="{FD5609D0-AA40-4665-BCA2-645CFC83DB8D}">
            <xm:f>tbl_choices!$D$7</xm:f>
            <x14:dxf>
              <font>
                <color theme="0"/>
              </font>
              <fill>
                <patternFill>
                  <bgColor rgb="FF757575"/>
                </patternFill>
              </fill>
            </x14:dxf>
          </x14:cfRule>
          <x14:cfRule type="cellIs" priority="262" operator="equal" id="{C22C1DC4-DF28-4746-BF35-5164B7B6AF8E}">
            <xm:f>tbl_choices!$C$9</xm:f>
            <x14:dxf>
              <font>
                <b/>
                <i val="0"/>
                <color theme="0"/>
              </font>
              <fill>
                <patternFill>
                  <bgColor rgb="FFFF0000"/>
                </patternFill>
              </fill>
            </x14:dxf>
          </x14:cfRule>
          <x14:cfRule type="cellIs" priority="263" operator="equal" id="{BF6ACA58-3D66-4CDC-9434-F1DE97ADD6A5}">
            <xm:f>tbl_choices!$C$8</xm:f>
            <x14:dxf>
              <font>
                <b/>
                <i val="0"/>
                <color theme="0"/>
              </font>
              <fill>
                <patternFill>
                  <bgColor rgb="FFFFC000"/>
                </patternFill>
              </fill>
            </x14:dxf>
          </x14:cfRule>
          <x14:cfRule type="cellIs" priority="264" operator="equal" id="{AF3D1925-CA9C-4CD8-BF15-5F11223ACCAC}">
            <xm:f>tbl_choices!$C$7</xm:f>
            <x14:dxf>
              <font>
                <b/>
                <i val="0"/>
                <color theme="0"/>
              </font>
              <fill>
                <patternFill>
                  <bgColor rgb="FF70AD47"/>
                </patternFill>
              </fill>
            </x14:dxf>
          </x14:cfRule>
          <xm:sqref>K101:L104</xm:sqref>
        </x14:conditionalFormatting>
        <x14:conditionalFormatting xmlns:xm="http://schemas.microsoft.com/office/excel/2006/main">
          <x14:cfRule type="cellIs" priority="257" operator="equal" id="{30BA4DA3-AB7F-49E4-AD97-E370CC6CAA42}">
            <xm:f>tbl_choices!$D$7</xm:f>
            <x14:dxf>
              <font>
                <color theme="0"/>
              </font>
              <fill>
                <patternFill>
                  <bgColor rgb="FF757575"/>
                </patternFill>
              </fill>
            </x14:dxf>
          </x14:cfRule>
          <x14:cfRule type="cellIs" priority="258" operator="equal" id="{16CEE386-58DD-4BF7-BA25-1D53BEA9B6A1}">
            <xm:f>tbl_choices!$C$9</xm:f>
            <x14:dxf>
              <font>
                <b/>
                <i val="0"/>
                <color theme="0"/>
              </font>
              <fill>
                <patternFill>
                  <bgColor rgb="FFFF0000"/>
                </patternFill>
              </fill>
            </x14:dxf>
          </x14:cfRule>
          <x14:cfRule type="cellIs" priority="259" operator="equal" id="{86E7805A-B139-4606-B607-B45C4F6237F2}">
            <xm:f>tbl_choices!$C$8</xm:f>
            <x14:dxf>
              <font>
                <b/>
                <i val="0"/>
                <color theme="0"/>
              </font>
              <fill>
                <patternFill>
                  <bgColor rgb="FFFFC000"/>
                </patternFill>
              </fill>
            </x14:dxf>
          </x14:cfRule>
          <x14:cfRule type="cellIs" priority="260" operator="equal" id="{99F2C9DF-F831-4EEA-AC4F-5AE2EEAFB48D}">
            <xm:f>tbl_choices!$C$7</xm:f>
            <x14:dxf>
              <font>
                <b/>
                <i val="0"/>
                <color theme="0"/>
              </font>
              <fill>
                <patternFill>
                  <bgColor rgb="FF70AD47"/>
                </patternFill>
              </fill>
            </x14:dxf>
          </x14:cfRule>
          <xm:sqref>J105:L105</xm:sqref>
        </x14:conditionalFormatting>
        <x14:conditionalFormatting xmlns:xm="http://schemas.microsoft.com/office/excel/2006/main">
          <x14:cfRule type="cellIs" priority="253" operator="equal" id="{AE0B5A8D-0959-4CEB-BFE7-E764E4D7A3B2}">
            <xm:f>tbl_choices!$D$7</xm:f>
            <x14:dxf>
              <font>
                <color theme="0"/>
              </font>
              <fill>
                <patternFill>
                  <bgColor rgb="FF757575"/>
                </patternFill>
              </fill>
            </x14:dxf>
          </x14:cfRule>
          <x14:cfRule type="cellIs" priority="254" operator="equal" id="{C8909171-951B-4B16-BA3A-41BC40A0BEAD}">
            <xm:f>tbl_choices!$C$9</xm:f>
            <x14:dxf>
              <font>
                <b/>
                <i val="0"/>
                <color theme="0"/>
              </font>
              <fill>
                <patternFill>
                  <bgColor rgb="FFFF0000"/>
                </patternFill>
              </fill>
            </x14:dxf>
          </x14:cfRule>
          <x14:cfRule type="cellIs" priority="255" operator="equal" id="{07B41B68-520D-488D-967A-BD0AA5D32C78}">
            <xm:f>tbl_choices!$C$8</xm:f>
            <x14:dxf>
              <font>
                <b/>
                <i val="0"/>
                <color theme="0"/>
              </font>
              <fill>
                <patternFill>
                  <bgColor rgb="FFFFC000"/>
                </patternFill>
              </fill>
            </x14:dxf>
          </x14:cfRule>
          <x14:cfRule type="cellIs" priority="256" operator="equal" id="{6B40A20D-FA2B-4978-9653-71C7FAC12185}">
            <xm:f>tbl_choices!$C$7</xm:f>
            <x14:dxf>
              <font>
                <b/>
                <i val="0"/>
                <color theme="0"/>
              </font>
              <fill>
                <patternFill>
                  <bgColor rgb="FF70AD47"/>
                </patternFill>
              </fill>
            </x14:dxf>
          </x14:cfRule>
          <xm:sqref>J99:L99</xm:sqref>
        </x14:conditionalFormatting>
        <x14:conditionalFormatting xmlns:xm="http://schemas.microsoft.com/office/excel/2006/main">
          <x14:cfRule type="cellIs" priority="249" operator="equal" id="{E291884B-EAAB-48D1-A0C3-A46120995068}">
            <xm:f>tbl_choices!$D$7</xm:f>
            <x14:dxf>
              <font>
                <color theme="0"/>
              </font>
              <fill>
                <patternFill>
                  <bgColor rgb="FF757575"/>
                </patternFill>
              </fill>
            </x14:dxf>
          </x14:cfRule>
          <x14:cfRule type="cellIs" priority="250" operator="equal" id="{AEC488DD-7CFE-493E-AEF2-6514877D8F1A}">
            <xm:f>tbl_choices!$C$9</xm:f>
            <x14:dxf>
              <font>
                <b/>
                <i val="0"/>
                <color theme="0"/>
              </font>
              <fill>
                <patternFill>
                  <bgColor rgb="FFFF0000"/>
                </patternFill>
              </fill>
            </x14:dxf>
          </x14:cfRule>
          <x14:cfRule type="cellIs" priority="251" operator="equal" id="{E58C8565-3265-4259-8CAB-958ABFB5ECA6}">
            <xm:f>tbl_choices!$C$8</xm:f>
            <x14:dxf>
              <font>
                <b/>
                <i val="0"/>
                <color theme="0"/>
              </font>
              <fill>
                <patternFill>
                  <bgColor rgb="FFFFC000"/>
                </patternFill>
              </fill>
            </x14:dxf>
          </x14:cfRule>
          <x14:cfRule type="cellIs" priority="252" operator="equal" id="{5172DBE9-CDFD-42A7-8211-6B6A4CA9B910}">
            <xm:f>tbl_choices!$C$7</xm:f>
            <x14:dxf>
              <font>
                <b/>
                <i val="0"/>
                <color theme="0"/>
              </font>
              <fill>
                <patternFill>
                  <bgColor rgb="FF70AD47"/>
                </patternFill>
              </fill>
            </x14:dxf>
          </x14:cfRule>
          <xm:sqref>K109:L110</xm:sqref>
        </x14:conditionalFormatting>
        <x14:conditionalFormatting xmlns:xm="http://schemas.microsoft.com/office/excel/2006/main">
          <x14:cfRule type="cellIs" priority="245" operator="equal" id="{28E34F6B-5D47-44A6-9E8D-CE27B3570398}">
            <xm:f>tbl_choices!$D$7</xm:f>
            <x14:dxf>
              <font>
                <color theme="0"/>
              </font>
              <fill>
                <patternFill>
                  <bgColor rgb="FF757575"/>
                </patternFill>
              </fill>
            </x14:dxf>
          </x14:cfRule>
          <x14:cfRule type="cellIs" priority="246" operator="equal" id="{BD9CC15E-C4EE-4F99-AB71-5F74E0158668}">
            <xm:f>tbl_choices!$C$9</xm:f>
            <x14:dxf>
              <font>
                <b/>
                <i val="0"/>
                <color theme="0"/>
              </font>
              <fill>
                <patternFill>
                  <bgColor rgb="FFFF0000"/>
                </patternFill>
              </fill>
            </x14:dxf>
          </x14:cfRule>
          <x14:cfRule type="cellIs" priority="247" operator="equal" id="{8638DE30-BFDF-472F-A4B1-68433B152087}">
            <xm:f>tbl_choices!$C$8</xm:f>
            <x14:dxf>
              <font>
                <b/>
                <i val="0"/>
                <color theme="0"/>
              </font>
              <fill>
                <patternFill>
                  <bgColor rgb="FFFFC000"/>
                </patternFill>
              </fill>
            </x14:dxf>
          </x14:cfRule>
          <x14:cfRule type="cellIs" priority="248" operator="equal" id="{5D576869-9E9B-490E-BFDB-787416EEA3F4}">
            <xm:f>tbl_choices!$C$7</xm:f>
            <x14:dxf>
              <font>
                <b/>
                <i val="0"/>
                <color theme="0"/>
              </font>
              <fill>
                <patternFill>
                  <bgColor rgb="FF70AD47"/>
                </patternFill>
              </fill>
            </x14:dxf>
          </x14:cfRule>
          <xm:sqref>K113:L113</xm:sqref>
        </x14:conditionalFormatting>
        <x14:conditionalFormatting xmlns:xm="http://schemas.microsoft.com/office/excel/2006/main">
          <x14:cfRule type="cellIs" priority="237" operator="equal" id="{59E139C3-8EA2-4B8A-9FCF-5D22FFA14753}">
            <xm:f>tbl_choices!$D$7</xm:f>
            <x14:dxf>
              <font>
                <color theme="0"/>
              </font>
              <fill>
                <patternFill>
                  <bgColor rgb="FF757575"/>
                </patternFill>
              </fill>
            </x14:dxf>
          </x14:cfRule>
          <x14:cfRule type="cellIs" priority="238" operator="equal" id="{E5A10DB6-BEEA-4913-9984-E734830C5A13}">
            <xm:f>tbl_choices!$C$9</xm:f>
            <x14:dxf>
              <font>
                <b/>
                <i val="0"/>
                <color theme="0"/>
              </font>
              <fill>
                <patternFill>
                  <bgColor rgb="FFFF0000"/>
                </patternFill>
              </fill>
            </x14:dxf>
          </x14:cfRule>
          <x14:cfRule type="cellIs" priority="239" operator="equal" id="{AA77C632-CA39-49F9-B01B-3904FEE45692}">
            <xm:f>tbl_choices!$C$8</xm:f>
            <x14:dxf>
              <font>
                <b/>
                <i val="0"/>
                <color theme="0"/>
              </font>
              <fill>
                <patternFill>
                  <bgColor rgb="FFFFC000"/>
                </patternFill>
              </fill>
            </x14:dxf>
          </x14:cfRule>
          <x14:cfRule type="cellIs" priority="240" operator="equal" id="{0775FE23-F3D6-40AF-AF94-D6F26F7240D2}">
            <xm:f>tbl_choices!$C$7</xm:f>
            <x14:dxf>
              <font>
                <b/>
                <i val="0"/>
                <color theme="0"/>
              </font>
              <fill>
                <patternFill>
                  <bgColor rgb="FF70AD47"/>
                </patternFill>
              </fill>
            </x14:dxf>
          </x14:cfRule>
          <xm:sqref>K30:L30</xm:sqref>
        </x14:conditionalFormatting>
        <x14:conditionalFormatting xmlns:xm="http://schemas.microsoft.com/office/excel/2006/main">
          <x14:cfRule type="cellIs" priority="241" operator="equal" id="{B428CBDD-557E-45D7-A7AD-E0BE1A269F0B}">
            <xm:f>tbl_choices!$D$7</xm:f>
            <x14:dxf>
              <font>
                <color theme="0"/>
              </font>
              <fill>
                <patternFill>
                  <bgColor rgb="FF757575"/>
                </patternFill>
              </fill>
            </x14:dxf>
          </x14:cfRule>
          <x14:cfRule type="cellIs" priority="242" operator="equal" id="{11CFD012-2760-4A9F-953E-8AF6CFFB31AE}">
            <xm:f>tbl_choices!$C$9</xm:f>
            <x14:dxf>
              <font>
                <b/>
                <i val="0"/>
                <color theme="0"/>
              </font>
              <fill>
                <patternFill>
                  <bgColor rgb="FFFF0000"/>
                </patternFill>
              </fill>
            </x14:dxf>
          </x14:cfRule>
          <x14:cfRule type="cellIs" priority="243" operator="equal" id="{77A012B6-0E1F-4C44-8A5E-A5BA86C109DF}">
            <xm:f>tbl_choices!$C$8</xm:f>
            <x14:dxf>
              <font>
                <b/>
                <i val="0"/>
                <color theme="0"/>
              </font>
              <fill>
                <patternFill>
                  <bgColor rgb="FFFFC000"/>
                </patternFill>
              </fill>
            </x14:dxf>
          </x14:cfRule>
          <x14:cfRule type="cellIs" priority="244" operator="equal" id="{511413DE-B7BC-441D-802B-5CFEBFEBFD0C}">
            <xm:f>tbl_choices!$C$7</xm:f>
            <x14:dxf>
              <font>
                <b/>
                <i val="0"/>
                <color theme="0"/>
              </font>
              <fill>
                <patternFill>
                  <bgColor rgb="FF70AD47"/>
                </patternFill>
              </fill>
            </x14:dxf>
          </x14:cfRule>
          <xm:sqref>K29:L29</xm:sqref>
        </x14:conditionalFormatting>
        <x14:conditionalFormatting xmlns:xm="http://schemas.microsoft.com/office/excel/2006/main">
          <x14:cfRule type="cellIs" priority="233" operator="equal" id="{FF1FFE63-1A9B-4BA1-93F8-5C5031645371}">
            <xm:f>tbl_choices!$D$7</xm:f>
            <x14:dxf>
              <font>
                <color theme="0"/>
              </font>
              <fill>
                <patternFill>
                  <bgColor rgb="FF757575"/>
                </patternFill>
              </fill>
            </x14:dxf>
          </x14:cfRule>
          <x14:cfRule type="cellIs" priority="234" operator="equal" id="{09BDE47E-4017-4946-BA4B-F3127EBAEEEA}">
            <xm:f>tbl_choices!$C$9</xm:f>
            <x14:dxf>
              <font>
                <b/>
                <i val="0"/>
                <color theme="0"/>
              </font>
              <fill>
                <patternFill>
                  <bgColor rgb="FFFF0000"/>
                </patternFill>
              </fill>
            </x14:dxf>
          </x14:cfRule>
          <x14:cfRule type="cellIs" priority="235" operator="equal" id="{E769E307-1702-409E-A7E6-01EFBA9581A4}">
            <xm:f>tbl_choices!$C$8</xm:f>
            <x14:dxf>
              <font>
                <b/>
                <i val="0"/>
                <color theme="0"/>
              </font>
              <fill>
                <patternFill>
                  <bgColor rgb="FFFFC000"/>
                </patternFill>
              </fill>
            </x14:dxf>
          </x14:cfRule>
          <x14:cfRule type="cellIs" priority="236" operator="equal" id="{96A28690-5BB4-4256-A31D-6447D62F7F6D}">
            <xm:f>tbl_choices!$C$7</xm:f>
            <x14:dxf>
              <font>
                <b/>
                <i val="0"/>
                <color theme="0"/>
              </font>
              <fill>
                <patternFill>
                  <bgColor rgb="FF70AD47"/>
                </patternFill>
              </fill>
            </x14:dxf>
          </x14:cfRule>
          <xm:sqref>J15</xm:sqref>
        </x14:conditionalFormatting>
        <x14:conditionalFormatting xmlns:xm="http://schemas.microsoft.com/office/excel/2006/main">
          <x14:cfRule type="cellIs" priority="229" operator="equal" id="{3FC7FC4A-9754-4E57-93C2-ADC14CE5B272}">
            <xm:f>tbl_choices!$D$7</xm:f>
            <x14:dxf>
              <font>
                <color theme="0"/>
              </font>
              <fill>
                <patternFill>
                  <bgColor rgb="FF757575"/>
                </patternFill>
              </fill>
            </x14:dxf>
          </x14:cfRule>
          <x14:cfRule type="cellIs" priority="230" operator="equal" id="{DC88CD92-0AA1-4E12-B357-7372E2690A7F}">
            <xm:f>tbl_choices!$C$9</xm:f>
            <x14:dxf>
              <font>
                <b/>
                <i val="0"/>
                <color theme="0"/>
              </font>
              <fill>
                <patternFill>
                  <bgColor rgb="FFFF0000"/>
                </patternFill>
              </fill>
            </x14:dxf>
          </x14:cfRule>
          <x14:cfRule type="cellIs" priority="231" operator="equal" id="{6AE93AA3-664E-4F7E-B6D9-487104DBB1FF}">
            <xm:f>tbl_choices!$C$8</xm:f>
            <x14:dxf>
              <font>
                <b/>
                <i val="0"/>
                <color theme="0"/>
              </font>
              <fill>
                <patternFill>
                  <bgColor rgb="FFFFC000"/>
                </patternFill>
              </fill>
            </x14:dxf>
          </x14:cfRule>
          <x14:cfRule type="cellIs" priority="232" operator="equal" id="{AA8C8B8E-DD84-46DB-B324-DBAD711C69A8}">
            <xm:f>tbl_choices!$C$7</xm:f>
            <x14:dxf>
              <font>
                <b/>
                <i val="0"/>
                <color theme="0"/>
              </font>
              <fill>
                <patternFill>
                  <bgColor rgb="FF70AD47"/>
                </patternFill>
              </fill>
            </x14:dxf>
          </x14:cfRule>
          <xm:sqref>J16:J17</xm:sqref>
        </x14:conditionalFormatting>
        <x14:conditionalFormatting xmlns:xm="http://schemas.microsoft.com/office/excel/2006/main">
          <x14:cfRule type="cellIs" priority="225" operator="equal" id="{5BB84C8B-26D2-46CB-82BA-DACC656769E1}">
            <xm:f>tbl_choices!$D$7</xm:f>
            <x14:dxf>
              <font>
                <color theme="0"/>
              </font>
              <fill>
                <patternFill>
                  <bgColor rgb="FF757575"/>
                </patternFill>
              </fill>
            </x14:dxf>
          </x14:cfRule>
          <x14:cfRule type="cellIs" priority="226" operator="equal" id="{1A90FC27-BEB0-46BE-8189-B6B7BD18D4A9}">
            <xm:f>tbl_choices!$C$9</xm:f>
            <x14:dxf>
              <font>
                <b/>
                <i val="0"/>
                <color theme="0"/>
              </font>
              <fill>
                <patternFill>
                  <bgColor rgb="FFFF0000"/>
                </patternFill>
              </fill>
            </x14:dxf>
          </x14:cfRule>
          <x14:cfRule type="cellIs" priority="227" operator="equal" id="{5C4DB7A3-803C-45E5-A639-225CBF6E840A}">
            <xm:f>tbl_choices!$C$8</xm:f>
            <x14:dxf>
              <font>
                <b/>
                <i val="0"/>
                <color theme="0"/>
              </font>
              <fill>
                <patternFill>
                  <bgColor rgb="FFFFC000"/>
                </patternFill>
              </fill>
            </x14:dxf>
          </x14:cfRule>
          <x14:cfRule type="cellIs" priority="228" operator="equal" id="{4D4F7EE4-B2CE-41BD-BD39-7B8A57C94E4D}">
            <xm:f>tbl_choices!$C$7</xm:f>
            <x14:dxf>
              <font>
                <b/>
                <i val="0"/>
                <color theme="0"/>
              </font>
              <fill>
                <patternFill>
                  <bgColor rgb="FF70AD47"/>
                </patternFill>
              </fill>
            </x14:dxf>
          </x14:cfRule>
          <xm:sqref>J18</xm:sqref>
        </x14:conditionalFormatting>
        <x14:conditionalFormatting xmlns:xm="http://schemas.microsoft.com/office/excel/2006/main">
          <x14:cfRule type="cellIs" priority="221" operator="equal" id="{354BF407-42C7-4FCA-A09A-1C61BFA83770}">
            <xm:f>tbl_choices!$D$7</xm:f>
            <x14:dxf>
              <font>
                <color theme="0"/>
              </font>
              <fill>
                <patternFill>
                  <bgColor rgb="FF757575"/>
                </patternFill>
              </fill>
            </x14:dxf>
          </x14:cfRule>
          <x14:cfRule type="cellIs" priority="222" operator="equal" id="{0103B2D9-AED6-44D3-8481-4E485A94F994}">
            <xm:f>tbl_choices!$C$9</xm:f>
            <x14:dxf>
              <font>
                <b/>
                <i val="0"/>
                <color theme="0"/>
              </font>
              <fill>
                <patternFill>
                  <bgColor rgb="FFFF0000"/>
                </patternFill>
              </fill>
            </x14:dxf>
          </x14:cfRule>
          <x14:cfRule type="cellIs" priority="223" operator="equal" id="{69FB02B6-CB55-48E7-8935-A22F8B75CA61}">
            <xm:f>tbl_choices!$C$8</xm:f>
            <x14:dxf>
              <font>
                <b/>
                <i val="0"/>
                <color theme="0"/>
              </font>
              <fill>
                <patternFill>
                  <bgColor rgb="FFFFC000"/>
                </patternFill>
              </fill>
            </x14:dxf>
          </x14:cfRule>
          <x14:cfRule type="cellIs" priority="224" operator="equal" id="{7AA99522-C083-47D4-9DAD-3B4F63BF5497}">
            <xm:f>tbl_choices!$C$7</xm:f>
            <x14:dxf>
              <font>
                <b/>
                <i val="0"/>
                <color theme="0"/>
              </font>
              <fill>
                <patternFill>
                  <bgColor rgb="FF70AD47"/>
                </patternFill>
              </fill>
            </x14:dxf>
          </x14:cfRule>
          <xm:sqref>J19:J20</xm:sqref>
        </x14:conditionalFormatting>
        <x14:conditionalFormatting xmlns:xm="http://schemas.microsoft.com/office/excel/2006/main">
          <x14:cfRule type="cellIs" priority="217" operator="equal" id="{86E9690B-9C85-4746-BAFC-81B2F75377B1}">
            <xm:f>tbl_choices!$D$7</xm:f>
            <x14:dxf>
              <font>
                <color theme="0"/>
              </font>
              <fill>
                <patternFill>
                  <bgColor rgb="FF757575"/>
                </patternFill>
              </fill>
            </x14:dxf>
          </x14:cfRule>
          <x14:cfRule type="cellIs" priority="218" operator="equal" id="{6BA7F516-482E-4446-8C00-6E6B6A6E8468}">
            <xm:f>tbl_choices!$C$9</xm:f>
            <x14:dxf>
              <font>
                <b/>
                <i val="0"/>
                <color theme="0"/>
              </font>
              <fill>
                <patternFill>
                  <bgColor rgb="FFFF0000"/>
                </patternFill>
              </fill>
            </x14:dxf>
          </x14:cfRule>
          <x14:cfRule type="cellIs" priority="219" operator="equal" id="{BD206284-BE5E-48B5-BDDE-BCFBEAA1C3EB}">
            <xm:f>tbl_choices!$C$8</xm:f>
            <x14:dxf>
              <font>
                <b/>
                <i val="0"/>
                <color theme="0"/>
              </font>
              <fill>
                <patternFill>
                  <bgColor rgb="FFFFC000"/>
                </patternFill>
              </fill>
            </x14:dxf>
          </x14:cfRule>
          <x14:cfRule type="cellIs" priority="220" operator="equal" id="{88AAE500-5986-4D68-8068-E70ACC9546FB}">
            <xm:f>tbl_choices!$C$7</xm:f>
            <x14:dxf>
              <font>
                <b/>
                <i val="0"/>
                <color theme="0"/>
              </font>
              <fill>
                <patternFill>
                  <bgColor rgb="FF70AD47"/>
                </patternFill>
              </fill>
            </x14:dxf>
          </x14:cfRule>
          <xm:sqref>J21:J22</xm:sqref>
        </x14:conditionalFormatting>
        <x14:conditionalFormatting xmlns:xm="http://schemas.microsoft.com/office/excel/2006/main">
          <x14:cfRule type="cellIs" priority="213" operator="equal" id="{4071EC3D-C9B5-41BF-B72E-624DE9C35C20}">
            <xm:f>tbl_choices!$D$7</xm:f>
            <x14:dxf>
              <font>
                <color theme="0"/>
              </font>
              <fill>
                <patternFill>
                  <bgColor rgb="FF757575"/>
                </patternFill>
              </fill>
            </x14:dxf>
          </x14:cfRule>
          <x14:cfRule type="cellIs" priority="214" operator="equal" id="{0CBEE954-A619-43AA-BE04-92363CD29846}">
            <xm:f>tbl_choices!$C$9</xm:f>
            <x14:dxf>
              <font>
                <b/>
                <i val="0"/>
                <color theme="0"/>
              </font>
              <fill>
                <patternFill>
                  <bgColor rgb="FFFF0000"/>
                </patternFill>
              </fill>
            </x14:dxf>
          </x14:cfRule>
          <x14:cfRule type="cellIs" priority="215" operator="equal" id="{A7F8BA78-A75D-4AAD-96DA-3EEAE246D84C}">
            <xm:f>tbl_choices!$C$8</xm:f>
            <x14:dxf>
              <font>
                <b/>
                <i val="0"/>
                <color theme="0"/>
              </font>
              <fill>
                <patternFill>
                  <bgColor rgb="FFFFC000"/>
                </patternFill>
              </fill>
            </x14:dxf>
          </x14:cfRule>
          <x14:cfRule type="cellIs" priority="216" operator="equal" id="{2BB991F6-49DA-413C-AEC3-1637583D8D7E}">
            <xm:f>tbl_choices!$C$7</xm:f>
            <x14:dxf>
              <font>
                <b/>
                <i val="0"/>
                <color theme="0"/>
              </font>
              <fill>
                <patternFill>
                  <bgColor rgb="FF70AD47"/>
                </patternFill>
              </fill>
            </x14:dxf>
          </x14:cfRule>
          <xm:sqref>J25</xm:sqref>
        </x14:conditionalFormatting>
        <x14:conditionalFormatting xmlns:xm="http://schemas.microsoft.com/office/excel/2006/main">
          <x14:cfRule type="cellIs" priority="209" operator="equal" id="{4E1BF334-E911-446F-A283-CBAC00110182}">
            <xm:f>tbl_choices!$D$7</xm:f>
            <x14:dxf>
              <font>
                <color theme="0"/>
              </font>
              <fill>
                <patternFill>
                  <bgColor rgb="FF757575"/>
                </patternFill>
              </fill>
            </x14:dxf>
          </x14:cfRule>
          <x14:cfRule type="cellIs" priority="210" operator="equal" id="{3862B527-2C8C-4710-B3CF-5DC797529146}">
            <xm:f>tbl_choices!$C$9</xm:f>
            <x14:dxf>
              <font>
                <b/>
                <i val="0"/>
                <color theme="0"/>
              </font>
              <fill>
                <patternFill>
                  <bgColor rgb="FFFF0000"/>
                </patternFill>
              </fill>
            </x14:dxf>
          </x14:cfRule>
          <x14:cfRule type="cellIs" priority="211" operator="equal" id="{4FE98E8F-9CAD-42A7-B7E8-A9C2C8DDA51C}">
            <xm:f>tbl_choices!$C$8</xm:f>
            <x14:dxf>
              <font>
                <b/>
                <i val="0"/>
                <color theme="0"/>
              </font>
              <fill>
                <patternFill>
                  <bgColor rgb="FFFFC000"/>
                </patternFill>
              </fill>
            </x14:dxf>
          </x14:cfRule>
          <x14:cfRule type="cellIs" priority="212" operator="equal" id="{1E7476E5-E099-4FFD-B29F-4AFC0708D3BE}">
            <xm:f>tbl_choices!$C$7</xm:f>
            <x14:dxf>
              <font>
                <b/>
                <i val="0"/>
                <color theme="0"/>
              </font>
              <fill>
                <patternFill>
                  <bgColor rgb="FF70AD47"/>
                </patternFill>
              </fill>
            </x14:dxf>
          </x14:cfRule>
          <xm:sqref>J26:J27</xm:sqref>
        </x14:conditionalFormatting>
        <x14:conditionalFormatting xmlns:xm="http://schemas.microsoft.com/office/excel/2006/main">
          <x14:cfRule type="cellIs" priority="205" operator="equal" id="{43FF633C-B20C-4E64-9F29-F6649507FA8E}">
            <xm:f>tbl_choices!$D$7</xm:f>
            <x14:dxf>
              <font>
                <color theme="0"/>
              </font>
              <fill>
                <patternFill>
                  <bgColor rgb="FF757575"/>
                </patternFill>
              </fill>
            </x14:dxf>
          </x14:cfRule>
          <x14:cfRule type="cellIs" priority="206" operator="equal" id="{AB277243-C9D9-4AF4-A983-63564FAC521E}">
            <xm:f>tbl_choices!$C$9</xm:f>
            <x14:dxf>
              <font>
                <b/>
                <i val="0"/>
                <color theme="0"/>
              </font>
              <fill>
                <patternFill>
                  <bgColor rgb="FFFF0000"/>
                </patternFill>
              </fill>
            </x14:dxf>
          </x14:cfRule>
          <x14:cfRule type="cellIs" priority="207" operator="equal" id="{2484FEF6-844E-4FC2-B461-2186BE409918}">
            <xm:f>tbl_choices!$C$8</xm:f>
            <x14:dxf>
              <font>
                <b/>
                <i val="0"/>
                <color theme="0"/>
              </font>
              <fill>
                <patternFill>
                  <bgColor rgb="FFFFC000"/>
                </patternFill>
              </fill>
            </x14:dxf>
          </x14:cfRule>
          <x14:cfRule type="cellIs" priority="208" operator="equal" id="{E541D00E-647B-4A97-8F00-375829438836}">
            <xm:f>tbl_choices!$C$7</xm:f>
            <x14:dxf>
              <font>
                <b/>
                <i val="0"/>
                <color theme="0"/>
              </font>
              <fill>
                <patternFill>
                  <bgColor rgb="FF70AD47"/>
                </patternFill>
              </fill>
            </x14:dxf>
          </x14:cfRule>
          <xm:sqref>J29:J30</xm:sqref>
        </x14:conditionalFormatting>
        <x14:conditionalFormatting xmlns:xm="http://schemas.microsoft.com/office/excel/2006/main">
          <x14:cfRule type="cellIs" priority="201" operator="equal" id="{EC194190-EDE5-450C-ADA0-6DBD6CCA4786}">
            <xm:f>tbl_choices!$D$7</xm:f>
            <x14:dxf>
              <font>
                <color theme="0"/>
              </font>
              <fill>
                <patternFill>
                  <bgColor rgb="FF757575"/>
                </patternFill>
              </fill>
            </x14:dxf>
          </x14:cfRule>
          <x14:cfRule type="cellIs" priority="202" operator="equal" id="{363420B8-3B57-46C8-A645-B5ACD453B898}">
            <xm:f>tbl_choices!$C$9</xm:f>
            <x14:dxf>
              <font>
                <b/>
                <i val="0"/>
                <color theme="0"/>
              </font>
              <fill>
                <patternFill>
                  <bgColor rgb="FFFF0000"/>
                </patternFill>
              </fill>
            </x14:dxf>
          </x14:cfRule>
          <x14:cfRule type="cellIs" priority="203" operator="equal" id="{025DE7A8-0748-46FA-8B7F-3626F4695A64}">
            <xm:f>tbl_choices!$C$8</xm:f>
            <x14:dxf>
              <font>
                <b/>
                <i val="0"/>
                <color theme="0"/>
              </font>
              <fill>
                <patternFill>
                  <bgColor rgb="FFFFC000"/>
                </patternFill>
              </fill>
            </x14:dxf>
          </x14:cfRule>
          <x14:cfRule type="cellIs" priority="204" operator="equal" id="{19CF1AF8-05E2-4F1F-ACF6-D42BFF6EA505}">
            <xm:f>tbl_choices!$C$7</xm:f>
            <x14:dxf>
              <font>
                <b/>
                <i val="0"/>
                <color theme="0"/>
              </font>
              <fill>
                <patternFill>
                  <bgColor rgb="FF70AD47"/>
                </patternFill>
              </fill>
            </x14:dxf>
          </x14:cfRule>
          <xm:sqref>J32</xm:sqref>
        </x14:conditionalFormatting>
        <x14:conditionalFormatting xmlns:xm="http://schemas.microsoft.com/office/excel/2006/main">
          <x14:cfRule type="cellIs" priority="197" operator="equal" id="{FC87F58E-A410-4E1B-895C-366DCA9D05C5}">
            <xm:f>tbl_choices!$D$7</xm:f>
            <x14:dxf>
              <font>
                <color theme="0"/>
              </font>
              <fill>
                <patternFill>
                  <bgColor rgb="FF757575"/>
                </patternFill>
              </fill>
            </x14:dxf>
          </x14:cfRule>
          <x14:cfRule type="cellIs" priority="198" operator="equal" id="{4530786D-513D-442E-A238-19C8FC793B77}">
            <xm:f>tbl_choices!$C$9</xm:f>
            <x14:dxf>
              <font>
                <b/>
                <i val="0"/>
                <color theme="0"/>
              </font>
              <fill>
                <patternFill>
                  <bgColor rgb="FFFF0000"/>
                </patternFill>
              </fill>
            </x14:dxf>
          </x14:cfRule>
          <x14:cfRule type="cellIs" priority="199" operator="equal" id="{C03E8F87-AED1-478C-B739-996C15E5D50B}">
            <xm:f>tbl_choices!$C$8</xm:f>
            <x14:dxf>
              <font>
                <b/>
                <i val="0"/>
                <color theme="0"/>
              </font>
              <fill>
                <patternFill>
                  <bgColor rgb="FFFFC000"/>
                </patternFill>
              </fill>
            </x14:dxf>
          </x14:cfRule>
          <x14:cfRule type="cellIs" priority="200" operator="equal" id="{4E26700C-37D4-4D9D-BEB8-EC1A03E17A94}">
            <xm:f>tbl_choices!$C$7</xm:f>
            <x14:dxf>
              <font>
                <b/>
                <i val="0"/>
                <color theme="0"/>
              </font>
              <fill>
                <patternFill>
                  <bgColor rgb="FF70AD47"/>
                </patternFill>
              </fill>
            </x14:dxf>
          </x14:cfRule>
          <xm:sqref>J33</xm:sqref>
        </x14:conditionalFormatting>
        <x14:conditionalFormatting xmlns:xm="http://schemas.microsoft.com/office/excel/2006/main">
          <x14:cfRule type="cellIs" priority="193" operator="equal" id="{52D1197E-9220-46A3-B2AF-52A7C0A8B6AA}">
            <xm:f>tbl_choices!$D$7</xm:f>
            <x14:dxf>
              <font>
                <color theme="0"/>
              </font>
              <fill>
                <patternFill>
                  <bgColor rgb="FF757575"/>
                </patternFill>
              </fill>
            </x14:dxf>
          </x14:cfRule>
          <x14:cfRule type="cellIs" priority="194" operator="equal" id="{8A5A38DA-069E-4970-9C16-535E7917A28E}">
            <xm:f>tbl_choices!$C$9</xm:f>
            <x14:dxf>
              <font>
                <b/>
                <i val="0"/>
                <color theme="0"/>
              </font>
              <fill>
                <patternFill>
                  <bgColor rgb="FFFF0000"/>
                </patternFill>
              </fill>
            </x14:dxf>
          </x14:cfRule>
          <x14:cfRule type="cellIs" priority="195" operator="equal" id="{A822C3B2-B5FB-43F2-94F8-69E08F61032A}">
            <xm:f>tbl_choices!$C$8</xm:f>
            <x14:dxf>
              <font>
                <b/>
                <i val="0"/>
                <color theme="0"/>
              </font>
              <fill>
                <patternFill>
                  <bgColor rgb="FFFFC000"/>
                </patternFill>
              </fill>
            </x14:dxf>
          </x14:cfRule>
          <x14:cfRule type="cellIs" priority="196" operator="equal" id="{0E216D39-FD19-49D4-88AE-CC4E51CBEB40}">
            <xm:f>tbl_choices!$C$7</xm:f>
            <x14:dxf>
              <font>
                <b/>
                <i val="0"/>
                <color theme="0"/>
              </font>
              <fill>
                <patternFill>
                  <bgColor rgb="FF70AD47"/>
                </patternFill>
              </fill>
            </x14:dxf>
          </x14:cfRule>
          <xm:sqref>J34</xm:sqref>
        </x14:conditionalFormatting>
        <x14:conditionalFormatting xmlns:xm="http://schemas.microsoft.com/office/excel/2006/main">
          <x14:cfRule type="cellIs" priority="189" operator="equal" id="{76AD3BB3-F8EA-4AC1-A23C-CBBAD987EB85}">
            <xm:f>tbl_choices!$D$7</xm:f>
            <x14:dxf>
              <font>
                <color theme="0"/>
              </font>
              <fill>
                <patternFill>
                  <bgColor rgb="FF757575"/>
                </patternFill>
              </fill>
            </x14:dxf>
          </x14:cfRule>
          <x14:cfRule type="cellIs" priority="190" operator="equal" id="{109A9BB4-BEB4-45B5-8B31-3EF6D60CC980}">
            <xm:f>tbl_choices!$C$9</xm:f>
            <x14:dxf>
              <font>
                <b/>
                <i val="0"/>
                <color theme="0"/>
              </font>
              <fill>
                <patternFill>
                  <bgColor rgb="FFFF0000"/>
                </patternFill>
              </fill>
            </x14:dxf>
          </x14:cfRule>
          <x14:cfRule type="cellIs" priority="191" operator="equal" id="{D9AF47E9-5CED-48F9-9E04-1C1C79606A09}">
            <xm:f>tbl_choices!$C$8</xm:f>
            <x14:dxf>
              <font>
                <b/>
                <i val="0"/>
                <color theme="0"/>
              </font>
              <fill>
                <patternFill>
                  <bgColor rgb="FFFFC000"/>
                </patternFill>
              </fill>
            </x14:dxf>
          </x14:cfRule>
          <x14:cfRule type="cellIs" priority="192" operator="equal" id="{28E0AF57-C47C-40A2-80FC-8917D80E540C}">
            <xm:f>tbl_choices!$C$7</xm:f>
            <x14:dxf>
              <font>
                <b/>
                <i val="0"/>
                <color theme="0"/>
              </font>
              <fill>
                <patternFill>
                  <bgColor rgb="FF70AD47"/>
                </patternFill>
              </fill>
            </x14:dxf>
          </x14:cfRule>
          <xm:sqref>J35</xm:sqref>
        </x14:conditionalFormatting>
        <x14:conditionalFormatting xmlns:xm="http://schemas.microsoft.com/office/excel/2006/main">
          <x14:cfRule type="cellIs" priority="185" operator="equal" id="{117014E5-72A7-4EE0-8A9E-8303A1ADBE3E}">
            <xm:f>tbl_choices!$D$7</xm:f>
            <x14:dxf>
              <font>
                <color theme="0"/>
              </font>
              <fill>
                <patternFill>
                  <bgColor rgb="FF757575"/>
                </patternFill>
              </fill>
            </x14:dxf>
          </x14:cfRule>
          <x14:cfRule type="cellIs" priority="186" operator="equal" id="{8E4952C2-0C63-4F92-B067-508645328BE0}">
            <xm:f>tbl_choices!$C$9</xm:f>
            <x14:dxf>
              <font>
                <b/>
                <i val="0"/>
                <color theme="0"/>
              </font>
              <fill>
                <patternFill>
                  <bgColor rgb="FFFF0000"/>
                </patternFill>
              </fill>
            </x14:dxf>
          </x14:cfRule>
          <x14:cfRule type="cellIs" priority="187" operator="equal" id="{A87BB871-4498-4F3A-A736-03FF6738D15F}">
            <xm:f>tbl_choices!$C$8</xm:f>
            <x14:dxf>
              <font>
                <b/>
                <i val="0"/>
                <color theme="0"/>
              </font>
              <fill>
                <patternFill>
                  <bgColor rgb="FFFFC000"/>
                </patternFill>
              </fill>
            </x14:dxf>
          </x14:cfRule>
          <x14:cfRule type="cellIs" priority="188" operator="equal" id="{B253355F-DD4E-49E8-86EC-B43A2C421E42}">
            <xm:f>tbl_choices!$C$7</xm:f>
            <x14:dxf>
              <font>
                <b/>
                <i val="0"/>
                <color theme="0"/>
              </font>
              <fill>
                <patternFill>
                  <bgColor rgb="FF70AD47"/>
                </patternFill>
              </fill>
            </x14:dxf>
          </x14:cfRule>
          <xm:sqref>J36</xm:sqref>
        </x14:conditionalFormatting>
        <x14:conditionalFormatting xmlns:xm="http://schemas.microsoft.com/office/excel/2006/main">
          <x14:cfRule type="cellIs" priority="181" operator="equal" id="{BD82C609-F173-4ABD-8F29-EEBCF9CE891D}">
            <xm:f>tbl_choices!$D$7</xm:f>
            <x14:dxf>
              <font>
                <color theme="0"/>
              </font>
              <fill>
                <patternFill>
                  <bgColor rgb="FF757575"/>
                </patternFill>
              </fill>
            </x14:dxf>
          </x14:cfRule>
          <x14:cfRule type="cellIs" priority="182" operator="equal" id="{465BF41F-16B6-4D3E-82F4-04761DE7AF60}">
            <xm:f>tbl_choices!$C$9</xm:f>
            <x14:dxf>
              <font>
                <b/>
                <i val="0"/>
                <color theme="0"/>
              </font>
              <fill>
                <patternFill>
                  <bgColor rgb="FFFF0000"/>
                </patternFill>
              </fill>
            </x14:dxf>
          </x14:cfRule>
          <x14:cfRule type="cellIs" priority="183" operator="equal" id="{222DC245-95C7-4345-A57E-932A2C41D975}">
            <xm:f>tbl_choices!$C$8</xm:f>
            <x14:dxf>
              <font>
                <b/>
                <i val="0"/>
                <color theme="0"/>
              </font>
              <fill>
                <patternFill>
                  <bgColor rgb="FFFFC000"/>
                </patternFill>
              </fill>
            </x14:dxf>
          </x14:cfRule>
          <x14:cfRule type="cellIs" priority="184" operator="equal" id="{95E275EE-F186-49B4-A42A-8CAEE5ADA674}">
            <xm:f>tbl_choices!$C$7</xm:f>
            <x14:dxf>
              <font>
                <b/>
                <i val="0"/>
                <color theme="0"/>
              </font>
              <fill>
                <patternFill>
                  <bgColor rgb="FF70AD47"/>
                </patternFill>
              </fill>
            </x14:dxf>
          </x14:cfRule>
          <xm:sqref>J37</xm:sqref>
        </x14:conditionalFormatting>
        <x14:conditionalFormatting xmlns:xm="http://schemas.microsoft.com/office/excel/2006/main">
          <x14:cfRule type="cellIs" priority="177" operator="equal" id="{C0A5DA74-5D15-47EC-8B3C-DD8B27AFF9FA}">
            <xm:f>tbl_choices!$D$7</xm:f>
            <x14:dxf>
              <font>
                <color theme="0"/>
              </font>
              <fill>
                <patternFill>
                  <bgColor rgb="FF757575"/>
                </patternFill>
              </fill>
            </x14:dxf>
          </x14:cfRule>
          <x14:cfRule type="cellIs" priority="178" operator="equal" id="{E96E2297-42CC-455E-A838-312F8CDAF093}">
            <xm:f>tbl_choices!$C$9</xm:f>
            <x14:dxf>
              <font>
                <b/>
                <i val="0"/>
                <color theme="0"/>
              </font>
              <fill>
                <patternFill>
                  <bgColor rgb="FFFF0000"/>
                </patternFill>
              </fill>
            </x14:dxf>
          </x14:cfRule>
          <x14:cfRule type="cellIs" priority="179" operator="equal" id="{D3FA0BE2-0DE8-4AB4-8468-E2D0C5868EDA}">
            <xm:f>tbl_choices!$C$8</xm:f>
            <x14:dxf>
              <font>
                <b/>
                <i val="0"/>
                <color theme="0"/>
              </font>
              <fill>
                <patternFill>
                  <bgColor rgb="FFFFC000"/>
                </patternFill>
              </fill>
            </x14:dxf>
          </x14:cfRule>
          <x14:cfRule type="cellIs" priority="180" operator="equal" id="{1F2E0A4A-16E4-432A-B5C1-1D6C236C55C0}">
            <xm:f>tbl_choices!$C$7</xm:f>
            <x14:dxf>
              <font>
                <b/>
                <i val="0"/>
                <color theme="0"/>
              </font>
              <fill>
                <patternFill>
                  <bgColor rgb="FF70AD47"/>
                </patternFill>
              </fill>
            </x14:dxf>
          </x14:cfRule>
          <xm:sqref>J38</xm:sqref>
        </x14:conditionalFormatting>
        <x14:conditionalFormatting xmlns:xm="http://schemas.microsoft.com/office/excel/2006/main">
          <x14:cfRule type="cellIs" priority="173" operator="equal" id="{90B41E3B-9FEB-4E83-BBDD-E0B4D473EB23}">
            <xm:f>tbl_choices!$D$7</xm:f>
            <x14:dxf>
              <font>
                <color theme="0"/>
              </font>
              <fill>
                <patternFill>
                  <bgColor rgb="FF757575"/>
                </patternFill>
              </fill>
            </x14:dxf>
          </x14:cfRule>
          <x14:cfRule type="cellIs" priority="174" operator="equal" id="{6971BA00-FFFF-43F8-9CD3-7EE627245B3A}">
            <xm:f>tbl_choices!$C$9</xm:f>
            <x14:dxf>
              <font>
                <b/>
                <i val="0"/>
                <color theme="0"/>
              </font>
              <fill>
                <patternFill>
                  <bgColor rgb="FFFF0000"/>
                </patternFill>
              </fill>
            </x14:dxf>
          </x14:cfRule>
          <x14:cfRule type="cellIs" priority="175" operator="equal" id="{3C4BBFC1-7342-41C5-8BD0-E1E1CFDA7B9B}">
            <xm:f>tbl_choices!$C$8</xm:f>
            <x14:dxf>
              <font>
                <b/>
                <i val="0"/>
                <color theme="0"/>
              </font>
              <fill>
                <patternFill>
                  <bgColor rgb="FFFFC000"/>
                </patternFill>
              </fill>
            </x14:dxf>
          </x14:cfRule>
          <x14:cfRule type="cellIs" priority="176" operator="equal" id="{36183FED-D0FB-42C5-A822-782EEB028C60}">
            <xm:f>tbl_choices!$C$7</xm:f>
            <x14:dxf>
              <font>
                <b/>
                <i val="0"/>
                <color theme="0"/>
              </font>
              <fill>
                <patternFill>
                  <bgColor rgb="FF70AD47"/>
                </patternFill>
              </fill>
            </x14:dxf>
          </x14:cfRule>
          <xm:sqref>J39</xm:sqref>
        </x14:conditionalFormatting>
        <x14:conditionalFormatting xmlns:xm="http://schemas.microsoft.com/office/excel/2006/main">
          <x14:cfRule type="cellIs" priority="169" operator="equal" id="{81AC88B1-9B84-48AF-8C52-878CF87C8C36}">
            <xm:f>tbl_choices!$D$7</xm:f>
            <x14:dxf>
              <font>
                <color theme="0"/>
              </font>
              <fill>
                <patternFill>
                  <bgColor rgb="FF757575"/>
                </patternFill>
              </fill>
            </x14:dxf>
          </x14:cfRule>
          <x14:cfRule type="cellIs" priority="170" operator="equal" id="{16404876-E563-4C47-B49B-475616765A37}">
            <xm:f>tbl_choices!$C$9</xm:f>
            <x14:dxf>
              <font>
                <b/>
                <i val="0"/>
                <color theme="0"/>
              </font>
              <fill>
                <patternFill>
                  <bgColor rgb="FFFF0000"/>
                </patternFill>
              </fill>
            </x14:dxf>
          </x14:cfRule>
          <x14:cfRule type="cellIs" priority="171" operator="equal" id="{00E0EEE0-5F65-4F17-B159-1DDC826A8E9F}">
            <xm:f>tbl_choices!$C$8</xm:f>
            <x14:dxf>
              <font>
                <b/>
                <i val="0"/>
                <color theme="0"/>
              </font>
              <fill>
                <patternFill>
                  <bgColor rgb="FFFFC000"/>
                </patternFill>
              </fill>
            </x14:dxf>
          </x14:cfRule>
          <x14:cfRule type="cellIs" priority="172" operator="equal" id="{6D95A1EF-1FF6-439D-A2DE-0DE450E197A1}">
            <xm:f>tbl_choices!$C$7</xm:f>
            <x14:dxf>
              <font>
                <b/>
                <i val="0"/>
                <color theme="0"/>
              </font>
              <fill>
                <patternFill>
                  <bgColor rgb="FF70AD47"/>
                </patternFill>
              </fill>
            </x14:dxf>
          </x14:cfRule>
          <xm:sqref>J31</xm:sqref>
        </x14:conditionalFormatting>
        <x14:conditionalFormatting xmlns:xm="http://schemas.microsoft.com/office/excel/2006/main">
          <x14:cfRule type="cellIs" priority="165" operator="equal" id="{30581C87-2FCA-4FB2-81BA-39E42C599AD2}">
            <xm:f>tbl_choices!$D$7</xm:f>
            <x14:dxf>
              <font>
                <color theme="0"/>
              </font>
              <fill>
                <patternFill>
                  <bgColor rgb="FF757575"/>
                </patternFill>
              </fill>
            </x14:dxf>
          </x14:cfRule>
          <x14:cfRule type="cellIs" priority="166" operator="equal" id="{E8BAEBA0-EE66-4059-817A-B78BB35A0E76}">
            <xm:f>tbl_choices!$C$9</xm:f>
            <x14:dxf>
              <font>
                <b/>
                <i val="0"/>
                <color theme="0"/>
              </font>
              <fill>
                <patternFill>
                  <bgColor rgb="FFFF0000"/>
                </patternFill>
              </fill>
            </x14:dxf>
          </x14:cfRule>
          <x14:cfRule type="cellIs" priority="167" operator="equal" id="{92C996F1-44CE-4BBB-B97B-CEB099A65EAA}">
            <xm:f>tbl_choices!$C$8</xm:f>
            <x14:dxf>
              <font>
                <b/>
                <i val="0"/>
                <color theme="0"/>
              </font>
              <fill>
                <patternFill>
                  <bgColor rgb="FFFFC000"/>
                </patternFill>
              </fill>
            </x14:dxf>
          </x14:cfRule>
          <x14:cfRule type="cellIs" priority="168" operator="equal" id="{A92A019C-62C7-4C4E-AD2A-1FFC2BDC2ACA}">
            <xm:f>tbl_choices!$C$7</xm:f>
            <x14:dxf>
              <font>
                <b/>
                <i val="0"/>
                <color theme="0"/>
              </font>
              <fill>
                <patternFill>
                  <bgColor rgb="FF70AD47"/>
                </patternFill>
              </fill>
            </x14:dxf>
          </x14:cfRule>
          <xm:sqref>J41</xm:sqref>
        </x14:conditionalFormatting>
        <x14:conditionalFormatting xmlns:xm="http://schemas.microsoft.com/office/excel/2006/main">
          <x14:cfRule type="cellIs" priority="161" operator="equal" id="{E521D084-BC70-4E4A-870B-3859E0B92003}">
            <xm:f>tbl_choices!$D$7</xm:f>
            <x14:dxf>
              <font>
                <color theme="0"/>
              </font>
              <fill>
                <patternFill>
                  <bgColor rgb="FF757575"/>
                </patternFill>
              </fill>
            </x14:dxf>
          </x14:cfRule>
          <x14:cfRule type="cellIs" priority="162" operator="equal" id="{534A36B1-8045-49F8-ACAE-C04B1B4B9109}">
            <xm:f>tbl_choices!$C$9</xm:f>
            <x14:dxf>
              <font>
                <b/>
                <i val="0"/>
                <color theme="0"/>
              </font>
              <fill>
                <patternFill>
                  <bgColor rgb="FFFF0000"/>
                </patternFill>
              </fill>
            </x14:dxf>
          </x14:cfRule>
          <x14:cfRule type="cellIs" priority="163" operator="equal" id="{00578581-21E2-4E91-B832-52D55F36AD51}">
            <xm:f>tbl_choices!$C$8</xm:f>
            <x14:dxf>
              <font>
                <b/>
                <i val="0"/>
                <color theme="0"/>
              </font>
              <fill>
                <patternFill>
                  <bgColor rgb="FFFFC000"/>
                </patternFill>
              </fill>
            </x14:dxf>
          </x14:cfRule>
          <x14:cfRule type="cellIs" priority="164" operator="equal" id="{D73D5081-30A5-4623-8CB6-83A04B0ACF76}">
            <xm:f>tbl_choices!$C$7</xm:f>
            <x14:dxf>
              <font>
                <b/>
                <i val="0"/>
                <color theme="0"/>
              </font>
              <fill>
                <patternFill>
                  <bgColor rgb="FF70AD47"/>
                </patternFill>
              </fill>
            </x14:dxf>
          </x14:cfRule>
          <xm:sqref>J42:J49</xm:sqref>
        </x14:conditionalFormatting>
        <x14:conditionalFormatting xmlns:xm="http://schemas.microsoft.com/office/excel/2006/main">
          <x14:cfRule type="cellIs" priority="157" operator="equal" id="{1819F2FA-65BF-4070-8C4F-90C5C4E61F9F}">
            <xm:f>tbl_choices!$D$7</xm:f>
            <x14:dxf>
              <font>
                <color theme="0"/>
              </font>
              <fill>
                <patternFill>
                  <bgColor rgb="FF757575"/>
                </patternFill>
              </fill>
            </x14:dxf>
          </x14:cfRule>
          <x14:cfRule type="cellIs" priority="158" operator="equal" id="{89522FC5-339E-4F60-82F4-652FD4832AA7}">
            <xm:f>tbl_choices!$C$9</xm:f>
            <x14:dxf>
              <font>
                <b/>
                <i val="0"/>
                <color theme="0"/>
              </font>
              <fill>
                <patternFill>
                  <bgColor rgb="FFFF0000"/>
                </patternFill>
              </fill>
            </x14:dxf>
          </x14:cfRule>
          <x14:cfRule type="cellIs" priority="159" operator="equal" id="{75287E4F-A3BD-4941-B7A3-90FAC24EE9BC}">
            <xm:f>tbl_choices!$C$8</xm:f>
            <x14:dxf>
              <font>
                <b/>
                <i val="0"/>
                <color theme="0"/>
              </font>
              <fill>
                <patternFill>
                  <bgColor rgb="FFFFC000"/>
                </patternFill>
              </fill>
            </x14:dxf>
          </x14:cfRule>
          <x14:cfRule type="cellIs" priority="160" operator="equal" id="{DC4AC04D-705A-4701-8672-1C0C429A82DA}">
            <xm:f>tbl_choices!$C$7</xm:f>
            <x14:dxf>
              <font>
                <b/>
                <i val="0"/>
                <color theme="0"/>
              </font>
              <fill>
                <patternFill>
                  <bgColor rgb="FF70AD47"/>
                </patternFill>
              </fill>
            </x14:dxf>
          </x14:cfRule>
          <xm:sqref>J51</xm:sqref>
        </x14:conditionalFormatting>
        <x14:conditionalFormatting xmlns:xm="http://schemas.microsoft.com/office/excel/2006/main">
          <x14:cfRule type="cellIs" priority="153" operator="equal" id="{8FBB787C-0B25-402D-9839-1D821D3E21E4}">
            <xm:f>tbl_choices!$D$7</xm:f>
            <x14:dxf>
              <font>
                <color theme="0"/>
              </font>
              <fill>
                <patternFill>
                  <bgColor rgb="FF757575"/>
                </patternFill>
              </fill>
            </x14:dxf>
          </x14:cfRule>
          <x14:cfRule type="cellIs" priority="154" operator="equal" id="{B25CF3D8-18B7-4B62-B88E-EA132BB74B4A}">
            <xm:f>tbl_choices!$C$9</xm:f>
            <x14:dxf>
              <font>
                <b/>
                <i val="0"/>
                <color theme="0"/>
              </font>
              <fill>
                <patternFill>
                  <bgColor rgb="FFFF0000"/>
                </patternFill>
              </fill>
            </x14:dxf>
          </x14:cfRule>
          <x14:cfRule type="cellIs" priority="155" operator="equal" id="{8D758121-3F63-4697-8519-987096986D88}">
            <xm:f>tbl_choices!$C$8</xm:f>
            <x14:dxf>
              <font>
                <b/>
                <i val="0"/>
                <color theme="0"/>
              </font>
              <fill>
                <patternFill>
                  <bgColor rgb="FFFFC000"/>
                </patternFill>
              </fill>
            </x14:dxf>
          </x14:cfRule>
          <x14:cfRule type="cellIs" priority="156" operator="equal" id="{A1E4B9CF-E65D-4D67-BBD5-EB89B58A5A4F}">
            <xm:f>tbl_choices!$C$7</xm:f>
            <x14:dxf>
              <font>
                <b/>
                <i val="0"/>
                <color theme="0"/>
              </font>
              <fill>
                <patternFill>
                  <bgColor rgb="FF70AD47"/>
                </patternFill>
              </fill>
            </x14:dxf>
          </x14:cfRule>
          <xm:sqref>J52</xm:sqref>
        </x14:conditionalFormatting>
        <x14:conditionalFormatting xmlns:xm="http://schemas.microsoft.com/office/excel/2006/main">
          <x14:cfRule type="cellIs" priority="149" operator="equal" id="{8F03B7E5-60BC-46C4-B7FD-D69D85EB1539}">
            <xm:f>tbl_choices!$D$7</xm:f>
            <x14:dxf>
              <font>
                <color theme="0"/>
              </font>
              <fill>
                <patternFill>
                  <bgColor rgb="FF757575"/>
                </patternFill>
              </fill>
            </x14:dxf>
          </x14:cfRule>
          <x14:cfRule type="cellIs" priority="150" operator="equal" id="{A10F63E5-4593-463E-8999-EA072D1F4EA2}">
            <xm:f>tbl_choices!$C$9</xm:f>
            <x14:dxf>
              <font>
                <b/>
                <i val="0"/>
                <color theme="0"/>
              </font>
              <fill>
                <patternFill>
                  <bgColor rgb="FFFF0000"/>
                </patternFill>
              </fill>
            </x14:dxf>
          </x14:cfRule>
          <x14:cfRule type="cellIs" priority="151" operator="equal" id="{F3D261DF-4B3B-480C-878A-2BE896DE384F}">
            <xm:f>tbl_choices!$C$8</xm:f>
            <x14:dxf>
              <font>
                <b/>
                <i val="0"/>
                <color theme="0"/>
              </font>
              <fill>
                <patternFill>
                  <bgColor rgb="FFFFC000"/>
                </patternFill>
              </fill>
            </x14:dxf>
          </x14:cfRule>
          <x14:cfRule type="cellIs" priority="152" operator="equal" id="{8DE006FD-56BF-45D4-9764-07D0C2DCB3FB}">
            <xm:f>tbl_choices!$C$7</xm:f>
            <x14:dxf>
              <font>
                <b/>
                <i val="0"/>
                <color theme="0"/>
              </font>
              <fill>
                <patternFill>
                  <bgColor rgb="FF70AD47"/>
                </patternFill>
              </fill>
            </x14:dxf>
          </x14:cfRule>
          <xm:sqref>J53</xm:sqref>
        </x14:conditionalFormatting>
        <x14:conditionalFormatting xmlns:xm="http://schemas.microsoft.com/office/excel/2006/main">
          <x14:cfRule type="cellIs" priority="145" operator="equal" id="{27AC9920-EEE4-40C7-901C-522ECC0A03AD}">
            <xm:f>tbl_choices!$D$7</xm:f>
            <x14:dxf>
              <font>
                <color theme="0"/>
              </font>
              <fill>
                <patternFill>
                  <bgColor rgb="FF757575"/>
                </patternFill>
              </fill>
            </x14:dxf>
          </x14:cfRule>
          <x14:cfRule type="cellIs" priority="146" operator="equal" id="{3E7ECCCC-82E6-4806-BE00-EA35C9C42361}">
            <xm:f>tbl_choices!$C$9</xm:f>
            <x14:dxf>
              <font>
                <b/>
                <i val="0"/>
                <color theme="0"/>
              </font>
              <fill>
                <patternFill>
                  <bgColor rgb="FFFF0000"/>
                </patternFill>
              </fill>
            </x14:dxf>
          </x14:cfRule>
          <x14:cfRule type="cellIs" priority="147" operator="equal" id="{B64FD834-2D46-4134-8592-8262219AC450}">
            <xm:f>tbl_choices!$C$8</xm:f>
            <x14:dxf>
              <font>
                <b/>
                <i val="0"/>
                <color theme="0"/>
              </font>
              <fill>
                <patternFill>
                  <bgColor rgb="FFFFC000"/>
                </patternFill>
              </fill>
            </x14:dxf>
          </x14:cfRule>
          <x14:cfRule type="cellIs" priority="148" operator="equal" id="{E7B64A3B-4D90-4FCE-9348-580D2965BA02}">
            <xm:f>tbl_choices!$C$7</xm:f>
            <x14:dxf>
              <font>
                <b/>
                <i val="0"/>
                <color theme="0"/>
              </font>
              <fill>
                <patternFill>
                  <bgColor rgb="FF70AD47"/>
                </patternFill>
              </fill>
            </x14:dxf>
          </x14:cfRule>
          <xm:sqref>J54</xm:sqref>
        </x14:conditionalFormatting>
        <x14:conditionalFormatting xmlns:xm="http://schemas.microsoft.com/office/excel/2006/main">
          <x14:cfRule type="cellIs" priority="141" operator="equal" id="{8ABDCDE9-DE4D-4F8F-B546-C942715B8DEA}">
            <xm:f>tbl_choices!$D$7</xm:f>
            <x14:dxf>
              <font>
                <color theme="0"/>
              </font>
              <fill>
                <patternFill>
                  <bgColor rgb="FF757575"/>
                </patternFill>
              </fill>
            </x14:dxf>
          </x14:cfRule>
          <x14:cfRule type="cellIs" priority="142" operator="equal" id="{D137FC30-6149-432D-A0D6-4EB451328812}">
            <xm:f>tbl_choices!$C$9</xm:f>
            <x14:dxf>
              <font>
                <b/>
                <i val="0"/>
                <color theme="0"/>
              </font>
              <fill>
                <patternFill>
                  <bgColor rgb="FFFF0000"/>
                </patternFill>
              </fill>
            </x14:dxf>
          </x14:cfRule>
          <x14:cfRule type="cellIs" priority="143" operator="equal" id="{F928DF03-38C1-4EA3-8813-8DE10940FED9}">
            <xm:f>tbl_choices!$C$8</xm:f>
            <x14:dxf>
              <font>
                <b/>
                <i val="0"/>
                <color theme="0"/>
              </font>
              <fill>
                <patternFill>
                  <bgColor rgb="FFFFC000"/>
                </patternFill>
              </fill>
            </x14:dxf>
          </x14:cfRule>
          <x14:cfRule type="cellIs" priority="144" operator="equal" id="{CD6AB605-F6A5-4328-8876-E15B1FD772F2}">
            <xm:f>tbl_choices!$C$7</xm:f>
            <x14:dxf>
              <font>
                <b/>
                <i val="0"/>
                <color theme="0"/>
              </font>
              <fill>
                <patternFill>
                  <bgColor rgb="FF70AD47"/>
                </patternFill>
              </fill>
            </x14:dxf>
          </x14:cfRule>
          <xm:sqref>J55</xm:sqref>
        </x14:conditionalFormatting>
        <x14:conditionalFormatting xmlns:xm="http://schemas.microsoft.com/office/excel/2006/main">
          <x14:cfRule type="cellIs" priority="137" operator="equal" id="{05BF8276-0874-4019-9CDE-DC26DF1DC530}">
            <xm:f>tbl_choices!$D$7</xm:f>
            <x14:dxf>
              <font>
                <color theme="0"/>
              </font>
              <fill>
                <patternFill>
                  <bgColor rgb="FF757575"/>
                </patternFill>
              </fill>
            </x14:dxf>
          </x14:cfRule>
          <x14:cfRule type="cellIs" priority="138" operator="equal" id="{70BF07A5-0B8A-4C10-AED5-33D512F46EF0}">
            <xm:f>tbl_choices!$C$9</xm:f>
            <x14:dxf>
              <font>
                <b/>
                <i val="0"/>
                <color theme="0"/>
              </font>
              <fill>
                <patternFill>
                  <bgColor rgb="FFFF0000"/>
                </patternFill>
              </fill>
            </x14:dxf>
          </x14:cfRule>
          <x14:cfRule type="cellIs" priority="139" operator="equal" id="{7380CC82-B9F0-4097-82A8-C6254E3A3077}">
            <xm:f>tbl_choices!$C$8</xm:f>
            <x14:dxf>
              <font>
                <b/>
                <i val="0"/>
                <color theme="0"/>
              </font>
              <fill>
                <patternFill>
                  <bgColor rgb="FFFFC000"/>
                </patternFill>
              </fill>
            </x14:dxf>
          </x14:cfRule>
          <x14:cfRule type="cellIs" priority="140" operator="equal" id="{7AD58EFC-E8FC-4FFF-B4C6-D827D3B9068A}">
            <xm:f>tbl_choices!$C$7</xm:f>
            <x14:dxf>
              <font>
                <b/>
                <i val="0"/>
                <color theme="0"/>
              </font>
              <fill>
                <patternFill>
                  <bgColor rgb="FF70AD47"/>
                </patternFill>
              </fill>
            </x14:dxf>
          </x14:cfRule>
          <xm:sqref>J56</xm:sqref>
        </x14:conditionalFormatting>
        <x14:conditionalFormatting xmlns:xm="http://schemas.microsoft.com/office/excel/2006/main">
          <x14:cfRule type="cellIs" priority="133" operator="equal" id="{8CDC21D7-C454-47F9-84B3-4DDD022A2AD3}">
            <xm:f>tbl_choices!$D$7</xm:f>
            <x14:dxf>
              <font>
                <color theme="0"/>
              </font>
              <fill>
                <patternFill>
                  <bgColor rgb="FF757575"/>
                </patternFill>
              </fill>
            </x14:dxf>
          </x14:cfRule>
          <x14:cfRule type="cellIs" priority="134" operator="equal" id="{2AC7E00B-4535-4870-B2AC-59A0AB03110B}">
            <xm:f>tbl_choices!$C$9</xm:f>
            <x14:dxf>
              <font>
                <b/>
                <i val="0"/>
                <color theme="0"/>
              </font>
              <fill>
                <patternFill>
                  <bgColor rgb="FFFF0000"/>
                </patternFill>
              </fill>
            </x14:dxf>
          </x14:cfRule>
          <x14:cfRule type="cellIs" priority="135" operator="equal" id="{7C954668-FC9C-45F8-90A0-E3074267872C}">
            <xm:f>tbl_choices!$C$8</xm:f>
            <x14:dxf>
              <font>
                <b/>
                <i val="0"/>
                <color theme="0"/>
              </font>
              <fill>
                <patternFill>
                  <bgColor rgb="FFFFC000"/>
                </patternFill>
              </fill>
            </x14:dxf>
          </x14:cfRule>
          <x14:cfRule type="cellIs" priority="136" operator="equal" id="{C561353A-56F8-4535-9E2D-95FC381552FF}">
            <xm:f>tbl_choices!$C$7</xm:f>
            <x14:dxf>
              <font>
                <b/>
                <i val="0"/>
                <color theme="0"/>
              </font>
              <fill>
                <patternFill>
                  <bgColor rgb="FF70AD47"/>
                </patternFill>
              </fill>
            </x14:dxf>
          </x14:cfRule>
          <xm:sqref>J57</xm:sqref>
        </x14:conditionalFormatting>
        <x14:conditionalFormatting xmlns:xm="http://schemas.microsoft.com/office/excel/2006/main">
          <x14:cfRule type="cellIs" priority="129" operator="equal" id="{56D93987-6C5C-4703-A352-7611DD6931C6}">
            <xm:f>tbl_choices!$D$7</xm:f>
            <x14:dxf>
              <font>
                <color theme="0"/>
              </font>
              <fill>
                <patternFill>
                  <bgColor rgb="FF757575"/>
                </patternFill>
              </fill>
            </x14:dxf>
          </x14:cfRule>
          <x14:cfRule type="cellIs" priority="130" operator="equal" id="{E523908D-1D39-4C61-BD27-748FC8C96438}">
            <xm:f>tbl_choices!$C$9</xm:f>
            <x14:dxf>
              <font>
                <b/>
                <i val="0"/>
                <color theme="0"/>
              </font>
              <fill>
                <patternFill>
                  <bgColor rgb="FFFF0000"/>
                </patternFill>
              </fill>
            </x14:dxf>
          </x14:cfRule>
          <x14:cfRule type="cellIs" priority="131" operator="equal" id="{31027FA0-714F-4E0A-ABA4-36776BE41977}">
            <xm:f>tbl_choices!$C$8</xm:f>
            <x14:dxf>
              <font>
                <b/>
                <i val="0"/>
                <color theme="0"/>
              </font>
              <fill>
                <patternFill>
                  <bgColor rgb="FFFFC000"/>
                </patternFill>
              </fill>
            </x14:dxf>
          </x14:cfRule>
          <x14:cfRule type="cellIs" priority="132" operator="equal" id="{167AFA6E-4EC9-4426-8CAE-89B844A2DC67}">
            <xm:f>tbl_choices!$C$7</xm:f>
            <x14:dxf>
              <font>
                <b/>
                <i val="0"/>
                <color theme="0"/>
              </font>
              <fill>
                <patternFill>
                  <bgColor rgb="FF70AD47"/>
                </patternFill>
              </fill>
            </x14:dxf>
          </x14:cfRule>
          <xm:sqref>J58</xm:sqref>
        </x14:conditionalFormatting>
        <x14:conditionalFormatting xmlns:xm="http://schemas.microsoft.com/office/excel/2006/main">
          <x14:cfRule type="cellIs" priority="125" operator="equal" id="{CB3A517D-C55F-429B-A392-DBB19279D53E}">
            <xm:f>tbl_choices!$D$7</xm:f>
            <x14:dxf>
              <font>
                <color theme="0"/>
              </font>
              <fill>
                <patternFill>
                  <bgColor rgb="FF757575"/>
                </patternFill>
              </fill>
            </x14:dxf>
          </x14:cfRule>
          <x14:cfRule type="cellIs" priority="126" operator="equal" id="{F67DF410-A8A6-4439-9568-E0153768B860}">
            <xm:f>tbl_choices!$C$9</xm:f>
            <x14:dxf>
              <font>
                <b/>
                <i val="0"/>
                <color theme="0"/>
              </font>
              <fill>
                <patternFill>
                  <bgColor rgb="FFFF0000"/>
                </patternFill>
              </fill>
            </x14:dxf>
          </x14:cfRule>
          <x14:cfRule type="cellIs" priority="127" operator="equal" id="{DC342C73-F741-45FD-8DFA-6EBDDB713BAB}">
            <xm:f>tbl_choices!$C$8</xm:f>
            <x14:dxf>
              <font>
                <b/>
                <i val="0"/>
                <color theme="0"/>
              </font>
              <fill>
                <patternFill>
                  <bgColor rgb="FFFFC000"/>
                </patternFill>
              </fill>
            </x14:dxf>
          </x14:cfRule>
          <x14:cfRule type="cellIs" priority="128" operator="equal" id="{A48D5372-35EA-4913-A380-11B166571EF4}">
            <xm:f>tbl_choices!$C$7</xm:f>
            <x14:dxf>
              <font>
                <b/>
                <i val="0"/>
                <color theme="0"/>
              </font>
              <fill>
                <patternFill>
                  <bgColor rgb="FF70AD47"/>
                </patternFill>
              </fill>
            </x14:dxf>
          </x14:cfRule>
          <xm:sqref>J59</xm:sqref>
        </x14:conditionalFormatting>
        <x14:conditionalFormatting xmlns:xm="http://schemas.microsoft.com/office/excel/2006/main">
          <x14:cfRule type="cellIs" priority="121" operator="equal" id="{593F1631-F8E1-4BE4-9F33-CEF0E3CF81BD}">
            <xm:f>tbl_choices!$D$7</xm:f>
            <x14:dxf>
              <font>
                <color theme="0"/>
              </font>
              <fill>
                <patternFill>
                  <bgColor rgb="FF757575"/>
                </patternFill>
              </fill>
            </x14:dxf>
          </x14:cfRule>
          <x14:cfRule type="cellIs" priority="122" operator="equal" id="{BEFB59C6-E416-4C95-A492-84B5FFE5A408}">
            <xm:f>tbl_choices!$C$9</xm:f>
            <x14:dxf>
              <font>
                <b/>
                <i val="0"/>
                <color theme="0"/>
              </font>
              <fill>
                <patternFill>
                  <bgColor rgb="FFFF0000"/>
                </patternFill>
              </fill>
            </x14:dxf>
          </x14:cfRule>
          <x14:cfRule type="cellIs" priority="123" operator="equal" id="{5F1DEBC1-0CDF-47F0-BA49-766EAEB58AD5}">
            <xm:f>tbl_choices!$C$8</xm:f>
            <x14:dxf>
              <font>
                <b/>
                <i val="0"/>
                <color theme="0"/>
              </font>
              <fill>
                <patternFill>
                  <bgColor rgb="FFFFC000"/>
                </patternFill>
              </fill>
            </x14:dxf>
          </x14:cfRule>
          <x14:cfRule type="cellIs" priority="124" operator="equal" id="{3D2B48BE-66F4-4579-AAA3-73BFD2ACF0B8}">
            <xm:f>tbl_choices!$C$7</xm:f>
            <x14:dxf>
              <font>
                <b/>
                <i val="0"/>
                <color theme="0"/>
              </font>
              <fill>
                <patternFill>
                  <bgColor rgb="FF70AD47"/>
                </patternFill>
              </fill>
            </x14:dxf>
          </x14:cfRule>
          <xm:sqref>J50</xm:sqref>
        </x14:conditionalFormatting>
        <x14:conditionalFormatting xmlns:xm="http://schemas.microsoft.com/office/excel/2006/main">
          <x14:cfRule type="cellIs" priority="117" operator="equal" id="{52D6A05E-C6EB-4C96-A7C8-7CA809512595}">
            <xm:f>tbl_choices!$D$7</xm:f>
            <x14:dxf>
              <font>
                <color theme="0"/>
              </font>
              <fill>
                <patternFill>
                  <bgColor rgb="FF757575"/>
                </patternFill>
              </fill>
            </x14:dxf>
          </x14:cfRule>
          <x14:cfRule type="cellIs" priority="118" operator="equal" id="{F706C268-EB3C-4975-8288-FE6907DE071F}">
            <xm:f>tbl_choices!$C$9</xm:f>
            <x14:dxf>
              <font>
                <b/>
                <i val="0"/>
                <color theme="0"/>
              </font>
              <fill>
                <patternFill>
                  <bgColor rgb="FFFF0000"/>
                </patternFill>
              </fill>
            </x14:dxf>
          </x14:cfRule>
          <x14:cfRule type="cellIs" priority="119" operator="equal" id="{2BC1A1BE-124C-4146-B5C0-E42B795F7FC1}">
            <xm:f>tbl_choices!$C$8</xm:f>
            <x14:dxf>
              <font>
                <b/>
                <i val="0"/>
                <color theme="0"/>
              </font>
              <fill>
                <patternFill>
                  <bgColor rgb="FFFFC000"/>
                </patternFill>
              </fill>
            </x14:dxf>
          </x14:cfRule>
          <x14:cfRule type="cellIs" priority="120" operator="equal" id="{B6D0A02E-B0D0-437C-AA51-02EC19FBA09B}">
            <xm:f>tbl_choices!$C$7</xm:f>
            <x14:dxf>
              <font>
                <b/>
                <i val="0"/>
                <color theme="0"/>
              </font>
              <fill>
                <patternFill>
                  <bgColor rgb="FF70AD47"/>
                </patternFill>
              </fill>
            </x14:dxf>
          </x14:cfRule>
          <xm:sqref>J61</xm:sqref>
        </x14:conditionalFormatting>
        <x14:conditionalFormatting xmlns:xm="http://schemas.microsoft.com/office/excel/2006/main">
          <x14:cfRule type="cellIs" priority="113" operator="equal" id="{6142D879-4ADC-4F21-8C60-80F05114B840}">
            <xm:f>tbl_choices!$D$7</xm:f>
            <x14:dxf>
              <font>
                <color theme="0"/>
              </font>
              <fill>
                <patternFill>
                  <bgColor rgb="FF757575"/>
                </patternFill>
              </fill>
            </x14:dxf>
          </x14:cfRule>
          <x14:cfRule type="cellIs" priority="114" operator="equal" id="{41439B51-729B-4705-8AE0-BE579CA10E82}">
            <xm:f>tbl_choices!$C$9</xm:f>
            <x14:dxf>
              <font>
                <b/>
                <i val="0"/>
                <color theme="0"/>
              </font>
              <fill>
                <patternFill>
                  <bgColor rgb="FFFF0000"/>
                </patternFill>
              </fill>
            </x14:dxf>
          </x14:cfRule>
          <x14:cfRule type="cellIs" priority="115" operator="equal" id="{636F98E5-09C6-4928-ACF3-02CE5D954B76}">
            <xm:f>tbl_choices!$C$8</xm:f>
            <x14:dxf>
              <font>
                <b/>
                <i val="0"/>
                <color theme="0"/>
              </font>
              <fill>
                <patternFill>
                  <bgColor rgb="FFFFC000"/>
                </patternFill>
              </fill>
            </x14:dxf>
          </x14:cfRule>
          <x14:cfRule type="cellIs" priority="116" operator="equal" id="{A46EB2D2-861C-4EEE-9C49-7CDA0A100864}">
            <xm:f>tbl_choices!$C$7</xm:f>
            <x14:dxf>
              <font>
                <b/>
                <i val="0"/>
                <color theme="0"/>
              </font>
              <fill>
                <patternFill>
                  <bgColor rgb="FF70AD47"/>
                </patternFill>
              </fill>
            </x14:dxf>
          </x14:cfRule>
          <xm:sqref>J62</xm:sqref>
        </x14:conditionalFormatting>
        <x14:conditionalFormatting xmlns:xm="http://schemas.microsoft.com/office/excel/2006/main">
          <x14:cfRule type="cellIs" priority="109" operator="equal" id="{210BF4C9-6E2D-4E46-B4E6-019CC6E5B8D0}">
            <xm:f>tbl_choices!$D$7</xm:f>
            <x14:dxf>
              <font>
                <color theme="0"/>
              </font>
              <fill>
                <patternFill>
                  <bgColor rgb="FF757575"/>
                </patternFill>
              </fill>
            </x14:dxf>
          </x14:cfRule>
          <x14:cfRule type="cellIs" priority="110" operator="equal" id="{D66B0A5D-7E51-4E24-A57C-7B30BD61BB7D}">
            <xm:f>tbl_choices!$C$9</xm:f>
            <x14:dxf>
              <font>
                <b/>
                <i val="0"/>
                <color theme="0"/>
              </font>
              <fill>
                <patternFill>
                  <bgColor rgb="FFFF0000"/>
                </patternFill>
              </fill>
            </x14:dxf>
          </x14:cfRule>
          <x14:cfRule type="cellIs" priority="111" operator="equal" id="{6E79BEA0-F75B-4959-B7DB-EC0D46C232CB}">
            <xm:f>tbl_choices!$C$8</xm:f>
            <x14:dxf>
              <font>
                <b/>
                <i val="0"/>
                <color theme="0"/>
              </font>
              <fill>
                <patternFill>
                  <bgColor rgb="FFFFC000"/>
                </patternFill>
              </fill>
            </x14:dxf>
          </x14:cfRule>
          <x14:cfRule type="cellIs" priority="112" operator="equal" id="{CE03A76A-C84D-4836-AA6F-D575D9B8248E}">
            <xm:f>tbl_choices!$C$7</xm:f>
            <x14:dxf>
              <font>
                <b/>
                <i val="0"/>
                <color theme="0"/>
              </font>
              <fill>
                <patternFill>
                  <bgColor rgb="FF70AD47"/>
                </patternFill>
              </fill>
            </x14:dxf>
          </x14:cfRule>
          <xm:sqref>J60</xm:sqref>
        </x14:conditionalFormatting>
        <x14:conditionalFormatting xmlns:xm="http://schemas.microsoft.com/office/excel/2006/main">
          <x14:cfRule type="cellIs" priority="105" operator="equal" id="{A546314C-5077-462D-BB22-1A4E8755FB13}">
            <xm:f>tbl_choices!$D$7</xm:f>
            <x14:dxf>
              <font>
                <color theme="0"/>
              </font>
              <fill>
                <patternFill>
                  <bgColor rgb="FF757575"/>
                </patternFill>
              </fill>
            </x14:dxf>
          </x14:cfRule>
          <x14:cfRule type="cellIs" priority="106" operator="equal" id="{AEEC1A33-1AF4-4679-9FCA-9863B8FF6F5F}">
            <xm:f>tbl_choices!$C$9</xm:f>
            <x14:dxf>
              <font>
                <b/>
                <i val="0"/>
                <color theme="0"/>
              </font>
              <fill>
                <patternFill>
                  <bgColor rgb="FFFF0000"/>
                </patternFill>
              </fill>
            </x14:dxf>
          </x14:cfRule>
          <x14:cfRule type="cellIs" priority="107" operator="equal" id="{46A510B3-8DBC-490D-A89A-34624C83716F}">
            <xm:f>tbl_choices!$C$8</xm:f>
            <x14:dxf>
              <font>
                <b/>
                <i val="0"/>
                <color theme="0"/>
              </font>
              <fill>
                <patternFill>
                  <bgColor rgb="FFFFC000"/>
                </patternFill>
              </fill>
            </x14:dxf>
          </x14:cfRule>
          <x14:cfRule type="cellIs" priority="108" operator="equal" id="{E93B13AC-93DF-44E1-AFDC-8C6705AFDAA2}">
            <xm:f>tbl_choices!$C$7</xm:f>
            <x14:dxf>
              <font>
                <b/>
                <i val="0"/>
                <color theme="0"/>
              </font>
              <fill>
                <patternFill>
                  <bgColor rgb="FF70AD47"/>
                </patternFill>
              </fill>
            </x14:dxf>
          </x14:cfRule>
          <xm:sqref>J64:J68</xm:sqref>
        </x14:conditionalFormatting>
        <x14:conditionalFormatting xmlns:xm="http://schemas.microsoft.com/office/excel/2006/main">
          <x14:cfRule type="cellIs" priority="101" operator="equal" id="{7041FD6E-4D24-4A40-AB5D-909591022A87}">
            <xm:f>tbl_choices!$D$7</xm:f>
            <x14:dxf>
              <font>
                <color theme="0"/>
              </font>
              <fill>
                <patternFill>
                  <bgColor rgb="FF757575"/>
                </patternFill>
              </fill>
            </x14:dxf>
          </x14:cfRule>
          <x14:cfRule type="cellIs" priority="102" operator="equal" id="{9F49D3C8-E22D-4091-83DC-59F593356960}">
            <xm:f>tbl_choices!$C$9</xm:f>
            <x14:dxf>
              <font>
                <b/>
                <i val="0"/>
                <color theme="0"/>
              </font>
              <fill>
                <patternFill>
                  <bgColor rgb="FFFF0000"/>
                </patternFill>
              </fill>
            </x14:dxf>
          </x14:cfRule>
          <x14:cfRule type="cellIs" priority="103" operator="equal" id="{1ACC70CE-2D1E-40D0-97A5-A4E9ADFDB313}">
            <xm:f>tbl_choices!$C$8</xm:f>
            <x14:dxf>
              <font>
                <b/>
                <i val="0"/>
                <color theme="0"/>
              </font>
              <fill>
                <patternFill>
                  <bgColor rgb="FFFFC000"/>
                </patternFill>
              </fill>
            </x14:dxf>
          </x14:cfRule>
          <x14:cfRule type="cellIs" priority="104" operator="equal" id="{05E986EB-01C1-4373-805F-A7A110E2844D}">
            <xm:f>tbl_choices!$C$7</xm:f>
            <x14:dxf>
              <font>
                <b/>
                <i val="0"/>
                <color theme="0"/>
              </font>
              <fill>
                <patternFill>
                  <bgColor rgb="FF70AD47"/>
                </patternFill>
              </fill>
            </x14:dxf>
          </x14:cfRule>
          <xm:sqref>J63</xm:sqref>
        </x14:conditionalFormatting>
        <x14:conditionalFormatting xmlns:xm="http://schemas.microsoft.com/office/excel/2006/main">
          <x14:cfRule type="cellIs" priority="97" operator="equal" id="{C9B22777-1914-44A0-98AA-9B1E55A1A372}">
            <xm:f>tbl_choices!$D$7</xm:f>
            <x14:dxf>
              <font>
                <color theme="0"/>
              </font>
              <fill>
                <patternFill>
                  <bgColor rgb="FF757575"/>
                </patternFill>
              </fill>
            </x14:dxf>
          </x14:cfRule>
          <x14:cfRule type="cellIs" priority="98" operator="equal" id="{DC0F50AF-2080-45CA-B373-1740E2FAFD9A}">
            <xm:f>tbl_choices!$C$9</xm:f>
            <x14:dxf>
              <font>
                <b/>
                <i val="0"/>
                <color theme="0"/>
              </font>
              <fill>
                <patternFill>
                  <bgColor rgb="FFFF0000"/>
                </patternFill>
              </fill>
            </x14:dxf>
          </x14:cfRule>
          <x14:cfRule type="cellIs" priority="99" operator="equal" id="{55485C4E-F049-41BA-8728-6F3A79408624}">
            <xm:f>tbl_choices!$C$8</xm:f>
            <x14:dxf>
              <font>
                <b/>
                <i val="0"/>
                <color theme="0"/>
              </font>
              <fill>
                <patternFill>
                  <bgColor rgb="FFFFC000"/>
                </patternFill>
              </fill>
            </x14:dxf>
          </x14:cfRule>
          <x14:cfRule type="cellIs" priority="100" operator="equal" id="{3ACD1C6B-DF7A-43A8-B64F-F997EF1F987F}">
            <xm:f>tbl_choices!$C$7</xm:f>
            <x14:dxf>
              <font>
                <b/>
                <i val="0"/>
                <color theme="0"/>
              </font>
              <fill>
                <patternFill>
                  <bgColor rgb="FF70AD47"/>
                </patternFill>
              </fill>
            </x14:dxf>
          </x14:cfRule>
          <xm:sqref>J70:J72</xm:sqref>
        </x14:conditionalFormatting>
        <x14:conditionalFormatting xmlns:xm="http://schemas.microsoft.com/office/excel/2006/main">
          <x14:cfRule type="cellIs" priority="93" operator="equal" id="{65DCE74D-69FC-4647-ADDB-1E256473550B}">
            <xm:f>tbl_choices!$D$7</xm:f>
            <x14:dxf>
              <font>
                <color theme="0"/>
              </font>
              <fill>
                <patternFill>
                  <bgColor rgb="FF757575"/>
                </patternFill>
              </fill>
            </x14:dxf>
          </x14:cfRule>
          <x14:cfRule type="cellIs" priority="94" operator="equal" id="{65066527-616D-4C19-B80E-4EF829517CF6}">
            <xm:f>tbl_choices!$C$9</xm:f>
            <x14:dxf>
              <font>
                <b/>
                <i val="0"/>
                <color theme="0"/>
              </font>
              <fill>
                <patternFill>
                  <bgColor rgb="FFFF0000"/>
                </patternFill>
              </fill>
            </x14:dxf>
          </x14:cfRule>
          <x14:cfRule type="cellIs" priority="95" operator="equal" id="{8AB62685-6CFF-470D-A85D-97D13E2A3C5C}">
            <xm:f>tbl_choices!$C$8</xm:f>
            <x14:dxf>
              <font>
                <b/>
                <i val="0"/>
                <color theme="0"/>
              </font>
              <fill>
                <patternFill>
                  <bgColor rgb="FFFFC000"/>
                </patternFill>
              </fill>
            </x14:dxf>
          </x14:cfRule>
          <x14:cfRule type="cellIs" priority="96" operator="equal" id="{3D5FF030-C0C1-4B70-8627-3D87334CF329}">
            <xm:f>tbl_choices!$C$7</xm:f>
            <x14:dxf>
              <font>
                <b/>
                <i val="0"/>
                <color theme="0"/>
              </font>
              <fill>
                <patternFill>
                  <bgColor rgb="FF70AD47"/>
                </patternFill>
              </fill>
            </x14:dxf>
          </x14:cfRule>
          <xm:sqref>J69</xm:sqref>
        </x14:conditionalFormatting>
        <x14:conditionalFormatting xmlns:xm="http://schemas.microsoft.com/office/excel/2006/main">
          <x14:cfRule type="cellIs" priority="89" operator="equal" id="{F0C453C9-C1A7-4AD6-BA53-B60AF84A5032}">
            <xm:f>tbl_choices!$D$7</xm:f>
            <x14:dxf>
              <font>
                <color theme="0"/>
              </font>
              <fill>
                <patternFill>
                  <bgColor rgb="FF757575"/>
                </patternFill>
              </fill>
            </x14:dxf>
          </x14:cfRule>
          <x14:cfRule type="cellIs" priority="90" operator="equal" id="{5C803A0C-BC65-4907-ABBE-EF5DE122CDB1}">
            <xm:f>tbl_choices!$C$9</xm:f>
            <x14:dxf>
              <font>
                <b/>
                <i val="0"/>
                <color theme="0"/>
              </font>
              <fill>
                <patternFill>
                  <bgColor rgb="FFFF0000"/>
                </patternFill>
              </fill>
            </x14:dxf>
          </x14:cfRule>
          <x14:cfRule type="cellIs" priority="91" operator="equal" id="{B7DB6AB5-1A02-4EB1-B73B-EA60339E63ED}">
            <xm:f>tbl_choices!$C$8</xm:f>
            <x14:dxf>
              <font>
                <b/>
                <i val="0"/>
                <color theme="0"/>
              </font>
              <fill>
                <patternFill>
                  <bgColor rgb="FFFFC000"/>
                </patternFill>
              </fill>
            </x14:dxf>
          </x14:cfRule>
          <x14:cfRule type="cellIs" priority="92" operator="equal" id="{809ABA63-56AB-49C3-BE85-7E4505B67FE3}">
            <xm:f>tbl_choices!$C$7</xm:f>
            <x14:dxf>
              <font>
                <b/>
                <i val="0"/>
                <color theme="0"/>
              </font>
              <fill>
                <patternFill>
                  <bgColor rgb="FF70AD47"/>
                </patternFill>
              </fill>
            </x14:dxf>
          </x14:cfRule>
          <xm:sqref>J74:J76</xm:sqref>
        </x14:conditionalFormatting>
        <x14:conditionalFormatting xmlns:xm="http://schemas.microsoft.com/office/excel/2006/main">
          <x14:cfRule type="cellIs" priority="85" operator="equal" id="{E5C55FEC-5A56-4E6B-901E-9815C4090CBA}">
            <xm:f>tbl_choices!$D$7</xm:f>
            <x14:dxf>
              <font>
                <color theme="0"/>
              </font>
              <fill>
                <patternFill>
                  <bgColor rgb="FF757575"/>
                </patternFill>
              </fill>
            </x14:dxf>
          </x14:cfRule>
          <x14:cfRule type="cellIs" priority="86" operator="equal" id="{E0325F81-39FA-4D79-8270-4A6DF4B1CAC6}">
            <xm:f>tbl_choices!$C$9</xm:f>
            <x14:dxf>
              <font>
                <b/>
                <i val="0"/>
                <color theme="0"/>
              </font>
              <fill>
                <patternFill>
                  <bgColor rgb="FFFF0000"/>
                </patternFill>
              </fill>
            </x14:dxf>
          </x14:cfRule>
          <x14:cfRule type="cellIs" priority="87" operator="equal" id="{27B3D99A-EC24-4F52-A7A9-2B9C97D423D9}">
            <xm:f>tbl_choices!$C$8</xm:f>
            <x14:dxf>
              <font>
                <b/>
                <i val="0"/>
                <color theme="0"/>
              </font>
              <fill>
                <patternFill>
                  <bgColor rgb="FFFFC000"/>
                </patternFill>
              </fill>
            </x14:dxf>
          </x14:cfRule>
          <x14:cfRule type="cellIs" priority="88" operator="equal" id="{2321067B-8280-4043-BF52-A6BA70D829FA}">
            <xm:f>tbl_choices!$C$7</xm:f>
            <x14:dxf>
              <font>
                <b/>
                <i val="0"/>
                <color theme="0"/>
              </font>
              <fill>
                <patternFill>
                  <bgColor rgb="FF70AD47"/>
                </patternFill>
              </fill>
            </x14:dxf>
          </x14:cfRule>
          <xm:sqref>J73</xm:sqref>
        </x14:conditionalFormatting>
        <x14:conditionalFormatting xmlns:xm="http://schemas.microsoft.com/office/excel/2006/main">
          <x14:cfRule type="cellIs" priority="81" operator="equal" id="{4E3F5CA5-B06B-436B-ACBF-E09BB065AB16}">
            <xm:f>tbl_choices!$D$7</xm:f>
            <x14:dxf>
              <font>
                <color theme="0"/>
              </font>
              <fill>
                <patternFill>
                  <bgColor rgb="FF757575"/>
                </patternFill>
              </fill>
            </x14:dxf>
          </x14:cfRule>
          <x14:cfRule type="cellIs" priority="82" operator="equal" id="{0EBAA322-861F-4BB5-9611-DC30EF94584F}">
            <xm:f>tbl_choices!$C$9</xm:f>
            <x14:dxf>
              <font>
                <b/>
                <i val="0"/>
                <color theme="0"/>
              </font>
              <fill>
                <patternFill>
                  <bgColor rgb="FFFF0000"/>
                </patternFill>
              </fill>
            </x14:dxf>
          </x14:cfRule>
          <x14:cfRule type="cellIs" priority="83" operator="equal" id="{B405B91F-BC4F-49CF-A159-FF4AD4EFCDF0}">
            <xm:f>tbl_choices!$C$8</xm:f>
            <x14:dxf>
              <font>
                <b/>
                <i val="0"/>
                <color theme="0"/>
              </font>
              <fill>
                <patternFill>
                  <bgColor rgb="FFFFC000"/>
                </patternFill>
              </fill>
            </x14:dxf>
          </x14:cfRule>
          <x14:cfRule type="cellIs" priority="84" operator="equal" id="{D74BC426-3304-4252-BE35-59553D8AA072}">
            <xm:f>tbl_choices!$C$7</xm:f>
            <x14:dxf>
              <font>
                <b/>
                <i val="0"/>
                <color theme="0"/>
              </font>
              <fill>
                <patternFill>
                  <bgColor rgb="FF70AD47"/>
                </patternFill>
              </fill>
            </x14:dxf>
          </x14:cfRule>
          <xm:sqref>J79:J81</xm:sqref>
        </x14:conditionalFormatting>
        <x14:conditionalFormatting xmlns:xm="http://schemas.microsoft.com/office/excel/2006/main">
          <x14:cfRule type="cellIs" priority="77" operator="equal" id="{9797F791-4877-4563-8376-F56F5FD9366E}">
            <xm:f>tbl_choices!$D$7</xm:f>
            <x14:dxf>
              <font>
                <color theme="0"/>
              </font>
              <fill>
                <patternFill>
                  <bgColor rgb="FF757575"/>
                </patternFill>
              </fill>
            </x14:dxf>
          </x14:cfRule>
          <x14:cfRule type="cellIs" priority="78" operator="equal" id="{73AB5571-AC51-478D-A089-423D057755BD}">
            <xm:f>tbl_choices!$C$9</xm:f>
            <x14:dxf>
              <font>
                <b/>
                <i val="0"/>
                <color theme="0"/>
              </font>
              <fill>
                <patternFill>
                  <bgColor rgb="FFFF0000"/>
                </patternFill>
              </fill>
            </x14:dxf>
          </x14:cfRule>
          <x14:cfRule type="cellIs" priority="79" operator="equal" id="{5E0CE5C5-17BB-4583-8AD8-C61FABBFA81A}">
            <xm:f>tbl_choices!$C$8</xm:f>
            <x14:dxf>
              <font>
                <b/>
                <i val="0"/>
                <color theme="0"/>
              </font>
              <fill>
                <patternFill>
                  <bgColor rgb="FFFFC000"/>
                </patternFill>
              </fill>
            </x14:dxf>
          </x14:cfRule>
          <x14:cfRule type="cellIs" priority="80" operator="equal" id="{B042B86D-C757-4422-8693-800DFD70FFB1}">
            <xm:f>tbl_choices!$C$7</xm:f>
            <x14:dxf>
              <font>
                <b/>
                <i val="0"/>
                <color theme="0"/>
              </font>
              <fill>
                <patternFill>
                  <bgColor rgb="FF70AD47"/>
                </patternFill>
              </fill>
            </x14:dxf>
          </x14:cfRule>
          <xm:sqref>J78</xm:sqref>
        </x14:conditionalFormatting>
        <x14:conditionalFormatting xmlns:xm="http://schemas.microsoft.com/office/excel/2006/main">
          <x14:cfRule type="cellIs" priority="73" operator="equal" id="{0849FD56-A535-438B-9079-4B34C0F1BAAB}">
            <xm:f>tbl_choices!$D$7</xm:f>
            <x14:dxf>
              <font>
                <color theme="0"/>
              </font>
              <fill>
                <patternFill>
                  <bgColor rgb="FF757575"/>
                </patternFill>
              </fill>
            </x14:dxf>
          </x14:cfRule>
          <x14:cfRule type="cellIs" priority="74" operator="equal" id="{F336B6F3-C06C-4690-BFC6-9EACE0FCE497}">
            <xm:f>tbl_choices!$C$9</xm:f>
            <x14:dxf>
              <font>
                <b/>
                <i val="0"/>
                <color theme="0"/>
              </font>
              <fill>
                <patternFill>
                  <bgColor rgb="FFFF0000"/>
                </patternFill>
              </fill>
            </x14:dxf>
          </x14:cfRule>
          <x14:cfRule type="cellIs" priority="75" operator="equal" id="{B10ECE61-531F-4788-9423-F978B3AE2A18}">
            <xm:f>tbl_choices!$C$8</xm:f>
            <x14:dxf>
              <font>
                <b/>
                <i val="0"/>
                <color theme="0"/>
              </font>
              <fill>
                <patternFill>
                  <bgColor rgb="FFFFC000"/>
                </patternFill>
              </fill>
            </x14:dxf>
          </x14:cfRule>
          <x14:cfRule type="cellIs" priority="76" operator="equal" id="{94EA4314-66FE-43EA-8844-14E4BF93C93A}">
            <xm:f>tbl_choices!$C$7</xm:f>
            <x14:dxf>
              <font>
                <b/>
                <i val="0"/>
                <color theme="0"/>
              </font>
              <fill>
                <patternFill>
                  <bgColor rgb="FF70AD47"/>
                </patternFill>
              </fill>
            </x14:dxf>
          </x14:cfRule>
          <xm:sqref>J84:J85</xm:sqref>
        </x14:conditionalFormatting>
        <x14:conditionalFormatting xmlns:xm="http://schemas.microsoft.com/office/excel/2006/main">
          <x14:cfRule type="cellIs" priority="69" operator="equal" id="{AFAC6A45-96BA-4C1C-920C-D5E3FA1E995F}">
            <xm:f>tbl_choices!$D$7</xm:f>
            <x14:dxf>
              <font>
                <color theme="0"/>
              </font>
              <fill>
                <patternFill>
                  <bgColor rgb="FF757575"/>
                </patternFill>
              </fill>
            </x14:dxf>
          </x14:cfRule>
          <x14:cfRule type="cellIs" priority="70" operator="equal" id="{14F855BB-454A-4A09-ACBC-7BCAC32B9372}">
            <xm:f>tbl_choices!$C$9</xm:f>
            <x14:dxf>
              <font>
                <b/>
                <i val="0"/>
                <color theme="0"/>
              </font>
              <fill>
                <patternFill>
                  <bgColor rgb="FFFF0000"/>
                </patternFill>
              </fill>
            </x14:dxf>
          </x14:cfRule>
          <x14:cfRule type="cellIs" priority="71" operator="equal" id="{0F98CC08-C0BC-40B0-B0D6-343A883742E5}">
            <xm:f>tbl_choices!$C$8</xm:f>
            <x14:dxf>
              <font>
                <b/>
                <i val="0"/>
                <color theme="0"/>
              </font>
              <fill>
                <patternFill>
                  <bgColor rgb="FFFFC000"/>
                </patternFill>
              </fill>
            </x14:dxf>
          </x14:cfRule>
          <x14:cfRule type="cellIs" priority="72" operator="equal" id="{2FBE404A-9499-4645-9326-ED9D6BE402B2}">
            <xm:f>tbl_choices!$C$7</xm:f>
            <x14:dxf>
              <font>
                <b/>
                <i val="0"/>
                <color theme="0"/>
              </font>
              <fill>
                <patternFill>
                  <bgColor rgb="FF70AD47"/>
                </patternFill>
              </fill>
            </x14:dxf>
          </x14:cfRule>
          <xm:sqref>J83</xm:sqref>
        </x14:conditionalFormatting>
        <x14:conditionalFormatting xmlns:xm="http://schemas.microsoft.com/office/excel/2006/main">
          <x14:cfRule type="cellIs" priority="65" operator="equal" id="{B0DB5251-3453-4D38-BDDC-6D18C4E3D5DB}">
            <xm:f>tbl_choices!$D$7</xm:f>
            <x14:dxf>
              <font>
                <color theme="0"/>
              </font>
              <fill>
                <patternFill>
                  <bgColor rgb="FF757575"/>
                </patternFill>
              </fill>
            </x14:dxf>
          </x14:cfRule>
          <x14:cfRule type="cellIs" priority="66" operator="equal" id="{AB75D55B-F067-4A5F-9117-6DECF6B7214C}">
            <xm:f>tbl_choices!$C$9</xm:f>
            <x14:dxf>
              <font>
                <b/>
                <i val="0"/>
                <color theme="0"/>
              </font>
              <fill>
                <patternFill>
                  <bgColor rgb="FFFF0000"/>
                </patternFill>
              </fill>
            </x14:dxf>
          </x14:cfRule>
          <x14:cfRule type="cellIs" priority="67" operator="equal" id="{5C13A6DE-9DDC-4CEC-9BA0-A2B544C2EB02}">
            <xm:f>tbl_choices!$C$8</xm:f>
            <x14:dxf>
              <font>
                <b/>
                <i val="0"/>
                <color theme="0"/>
              </font>
              <fill>
                <patternFill>
                  <bgColor rgb="FFFFC000"/>
                </patternFill>
              </fill>
            </x14:dxf>
          </x14:cfRule>
          <x14:cfRule type="cellIs" priority="68" operator="equal" id="{C00FD472-4547-4464-A696-F697262CE971}">
            <xm:f>tbl_choices!$C$7</xm:f>
            <x14:dxf>
              <font>
                <b/>
                <i val="0"/>
                <color theme="0"/>
              </font>
              <fill>
                <patternFill>
                  <bgColor rgb="FF70AD47"/>
                </patternFill>
              </fill>
            </x14:dxf>
          </x14:cfRule>
          <xm:sqref>J88:J92</xm:sqref>
        </x14:conditionalFormatting>
        <x14:conditionalFormatting xmlns:xm="http://schemas.microsoft.com/office/excel/2006/main">
          <x14:cfRule type="cellIs" priority="61" operator="equal" id="{6F9B182C-4E31-4F32-8C0C-3D3212639867}">
            <xm:f>tbl_choices!$D$7</xm:f>
            <x14:dxf>
              <font>
                <color theme="0"/>
              </font>
              <fill>
                <patternFill>
                  <bgColor rgb="FF757575"/>
                </patternFill>
              </fill>
            </x14:dxf>
          </x14:cfRule>
          <x14:cfRule type="cellIs" priority="62" operator="equal" id="{3708C2B7-B41B-42D7-A528-5807AC53CCBE}">
            <xm:f>tbl_choices!$C$9</xm:f>
            <x14:dxf>
              <font>
                <b/>
                <i val="0"/>
                <color theme="0"/>
              </font>
              <fill>
                <patternFill>
                  <bgColor rgb="FFFF0000"/>
                </patternFill>
              </fill>
            </x14:dxf>
          </x14:cfRule>
          <x14:cfRule type="cellIs" priority="63" operator="equal" id="{1CCAA0D9-31EC-4362-9C75-7A5683F4CB53}">
            <xm:f>tbl_choices!$C$8</xm:f>
            <x14:dxf>
              <font>
                <b/>
                <i val="0"/>
                <color theme="0"/>
              </font>
              <fill>
                <patternFill>
                  <bgColor rgb="FFFFC000"/>
                </patternFill>
              </fill>
            </x14:dxf>
          </x14:cfRule>
          <x14:cfRule type="cellIs" priority="64" operator="equal" id="{905DAB7C-7763-453A-9101-A07658828F8A}">
            <xm:f>tbl_choices!$C$7</xm:f>
            <x14:dxf>
              <font>
                <b/>
                <i val="0"/>
                <color theme="0"/>
              </font>
              <fill>
                <patternFill>
                  <bgColor rgb="FF70AD47"/>
                </patternFill>
              </fill>
            </x14:dxf>
          </x14:cfRule>
          <xm:sqref>J87</xm:sqref>
        </x14:conditionalFormatting>
        <x14:conditionalFormatting xmlns:xm="http://schemas.microsoft.com/office/excel/2006/main">
          <x14:cfRule type="cellIs" priority="57" operator="equal" id="{82697E47-439E-440F-AA30-0503FC369E09}">
            <xm:f>tbl_choices!$D$7</xm:f>
            <x14:dxf>
              <font>
                <color theme="0"/>
              </font>
              <fill>
                <patternFill>
                  <bgColor rgb="FF757575"/>
                </patternFill>
              </fill>
            </x14:dxf>
          </x14:cfRule>
          <x14:cfRule type="cellIs" priority="58" operator="equal" id="{700B0FF0-CF54-4363-A0A7-DCAFBCADA7CA}">
            <xm:f>tbl_choices!$C$9</xm:f>
            <x14:dxf>
              <font>
                <b/>
                <i val="0"/>
                <color theme="0"/>
              </font>
              <fill>
                <patternFill>
                  <bgColor rgb="FFFF0000"/>
                </patternFill>
              </fill>
            </x14:dxf>
          </x14:cfRule>
          <x14:cfRule type="cellIs" priority="59" operator="equal" id="{7D558EF9-F6B6-405D-A062-E3A1162209CD}">
            <xm:f>tbl_choices!$C$8</xm:f>
            <x14:dxf>
              <font>
                <b/>
                <i val="0"/>
                <color theme="0"/>
              </font>
              <fill>
                <patternFill>
                  <bgColor rgb="FFFFC000"/>
                </patternFill>
              </fill>
            </x14:dxf>
          </x14:cfRule>
          <x14:cfRule type="cellIs" priority="60" operator="equal" id="{C73275E7-8D1F-45D5-A47E-8B46C356145B}">
            <xm:f>tbl_choices!$C$7</xm:f>
            <x14:dxf>
              <font>
                <b/>
                <i val="0"/>
                <color theme="0"/>
              </font>
              <fill>
                <patternFill>
                  <bgColor rgb="FF70AD47"/>
                </patternFill>
              </fill>
            </x14:dxf>
          </x14:cfRule>
          <xm:sqref>J95:J97</xm:sqref>
        </x14:conditionalFormatting>
        <x14:conditionalFormatting xmlns:xm="http://schemas.microsoft.com/office/excel/2006/main">
          <x14:cfRule type="cellIs" priority="53" operator="equal" id="{294697DB-E6D1-460C-BA9F-2BC3B2BD6C13}">
            <xm:f>tbl_choices!$D$7</xm:f>
            <x14:dxf>
              <font>
                <color theme="0"/>
              </font>
              <fill>
                <patternFill>
                  <bgColor rgb="FF757575"/>
                </patternFill>
              </fill>
            </x14:dxf>
          </x14:cfRule>
          <x14:cfRule type="cellIs" priority="54" operator="equal" id="{102DC899-FB18-4D96-8879-170BD2065156}">
            <xm:f>tbl_choices!$C$9</xm:f>
            <x14:dxf>
              <font>
                <b/>
                <i val="0"/>
                <color theme="0"/>
              </font>
              <fill>
                <patternFill>
                  <bgColor rgb="FFFF0000"/>
                </patternFill>
              </fill>
            </x14:dxf>
          </x14:cfRule>
          <x14:cfRule type="cellIs" priority="55" operator="equal" id="{54A657A3-B697-460A-9523-890713DF39A8}">
            <xm:f>tbl_choices!$C$8</xm:f>
            <x14:dxf>
              <font>
                <b/>
                <i val="0"/>
                <color theme="0"/>
              </font>
              <fill>
                <patternFill>
                  <bgColor rgb="FFFFC000"/>
                </patternFill>
              </fill>
            </x14:dxf>
          </x14:cfRule>
          <x14:cfRule type="cellIs" priority="56" operator="equal" id="{0917B356-675C-4BEC-A0D0-DE0E4AA9B1CA}">
            <xm:f>tbl_choices!$C$7</xm:f>
            <x14:dxf>
              <font>
                <b/>
                <i val="0"/>
                <color theme="0"/>
              </font>
              <fill>
                <patternFill>
                  <bgColor rgb="FF70AD47"/>
                </patternFill>
              </fill>
            </x14:dxf>
          </x14:cfRule>
          <xm:sqref>J94</xm:sqref>
        </x14:conditionalFormatting>
        <x14:conditionalFormatting xmlns:xm="http://schemas.microsoft.com/office/excel/2006/main">
          <x14:cfRule type="cellIs" priority="49" operator="equal" id="{85A2326A-B545-4F2D-9C03-41B62BC83E01}">
            <xm:f>tbl_choices!$D$7</xm:f>
            <x14:dxf>
              <font>
                <color theme="0"/>
              </font>
              <fill>
                <patternFill>
                  <bgColor rgb="FF757575"/>
                </patternFill>
              </fill>
            </x14:dxf>
          </x14:cfRule>
          <x14:cfRule type="cellIs" priority="50" operator="equal" id="{2D3B4F96-BA49-4B23-AB5C-73E10578DEFB}">
            <xm:f>tbl_choices!$C$9</xm:f>
            <x14:dxf>
              <font>
                <b/>
                <i val="0"/>
                <color theme="0"/>
              </font>
              <fill>
                <patternFill>
                  <bgColor rgb="FFFF0000"/>
                </patternFill>
              </fill>
            </x14:dxf>
          </x14:cfRule>
          <x14:cfRule type="cellIs" priority="51" operator="equal" id="{A8B8B598-26AA-4722-97BD-C20842311955}">
            <xm:f>tbl_choices!$C$8</xm:f>
            <x14:dxf>
              <font>
                <b/>
                <i val="0"/>
                <color theme="0"/>
              </font>
              <fill>
                <patternFill>
                  <bgColor rgb="FFFFC000"/>
                </patternFill>
              </fill>
            </x14:dxf>
          </x14:cfRule>
          <x14:cfRule type="cellIs" priority="52" operator="equal" id="{439D8753-45B0-4501-ACE5-69089CA01501}">
            <xm:f>tbl_choices!$C$7</xm:f>
            <x14:dxf>
              <font>
                <b/>
                <i val="0"/>
                <color theme="0"/>
              </font>
              <fill>
                <patternFill>
                  <bgColor rgb="FF70AD47"/>
                </patternFill>
              </fill>
            </x14:dxf>
          </x14:cfRule>
          <xm:sqref>J101:J104</xm:sqref>
        </x14:conditionalFormatting>
        <x14:conditionalFormatting xmlns:xm="http://schemas.microsoft.com/office/excel/2006/main">
          <x14:cfRule type="cellIs" priority="45" operator="equal" id="{B0B83D45-7368-49B7-84E3-7F6640B99EAE}">
            <xm:f>tbl_choices!$D$7</xm:f>
            <x14:dxf>
              <font>
                <color theme="0"/>
              </font>
              <fill>
                <patternFill>
                  <bgColor rgb="FF757575"/>
                </patternFill>
              </fill>
            </x14:dxf>
          </x14:cfRule>
          <x14:cfRule type="cellIs" priority="46" operator="equal" id="{91341C3E-016A-4475-A968-04E09DC6974F}">
            <xm:f>tbl_choices!$C$9</xm:f>
            <x14:dxf>
              <font>
                <b/>
                <i val="0"/>
                <color theme="0"/>
              </font>
              <fill>
                <patternFill>
                  <bgColor rgb="FFFF0000"/>
                </patternFill>
              </fill>
            </x14:dxf>
          </x14:cfRule>
          <x14:cfRule type="cellIs" priority="47" operator="equal" id="{ABC246F9-89DE-47F7-AE2E-E1C0F9285313}">
            <xm:f>tbl_choices!$C$8</xm:f>
            <x14:dxf>
              <font>
                <b/>
                <i val="0"/>
                <color theme="0"/>
              </font>
              <fill>
                <patternFill>
                  <bgColor rgb="FFFFC000"/>
                </patternFill>
              </fill>
            </x14:dxf>
          </x14:cfRule>
          <x14:cfRule type="cellIs" priority="48" operator="equal" id="{5973F070-2512-4133-9B00-052D858474A3}">
            <xm:f>tbl_choices!$C$7</xm:f>
            <x14:dxf>
              <font>
                <b/>
                <i val="0"/>
                <color theme="0"/>
              </font>
              <fill>
                <patternFill>
                  <bgColor rgb="FF70AD47"/>
                </patternFill>
              </fill>
            </x14:dxf>
          </x14:cfRule>
          <xm:sqref>J100</xm:sqref>
        </x14:conditionalFormatting>
        <x14:conditionalFormatting xmlns:xm="http://schemas.microsoft.com/office/excel/2006/main">
          <x14:cfRule type="cellIs" priority="41" operator="equal" id="{A5FFC7B1-DEBD-4751-95F0-F565464E9BA8}">
            <xm:f>tbl_choices!$D$7</xm:f>
            <x14:dxf>
              <font>
                <color theme="0"/>
              </font>
              <fill>
                <patternFill>
                  <bgColor rgb="FF757575"/>
                </patternFill>
              </fill>
            </x14:dxf>
          </x14:cfRule>
          <x14:cfRule type="cellIs" priority="42" operator="equal" id="{6F04B09B-6392-4BB8-93CB-B8C67C963AB4}">
            <xm:f>tbl_choices!$C$9</xm:f>
            <x14:dxf>
              <font>
                <b/>
                <i val="0"/>
                <color theme="0"/>
              </font>
              <fill>
                <patternFill>
                  <bgColor rgb="FFFF0000"/>
                </patternFill>
              </fill>
            </x14:dxf>
          </x14:cfRule>
          <x14:cfRule type="cellIs" priority="43" operator="equal" id="{E8C859C8-CBAA-44C8-BF95-010B2D841A24}">
            <xm:f>tbl_choices!$C$8</xm:f>
            <x14:dxf>
              <font>
                <b/>
                <i val="0"/>
                <color theme="0"/>
              </font>
              <fill>
                <patternFill>
                  <bgColor rgb="FFFFC000"/>
                </patternFill>
              </fill>
            </x14:dxf>
          </x14:cfRule>
          <x14:cfRule type="cellIs" priority="44" operator="equal" id="{1C2780C7-B916-4F99-AAC4-DCC0C61C4C12}">
            <xm:f>tbl_choices!$C$7</xm:f>
            <x14:dxf>
              <font>
                <b/>
                <i val="0"/>
                <color theme="0"/>
              </font>
              <fill>
                <patternFill>
                  <bgColor rgb="FF70AD47"/>
                </patternFill>
              </fill>
            </x14:dxf>
          </x14:cfRule>
          <xm:sqref>J107:J110</xm:sqref>
        </x14:conditionalFormatting>
        <x14:conditionalFormatting xmlns:xm="http://schemas.microsoft.com/office/excel/2006/main">
          <x14:cfRule type="cellIs" priority="37" operator="equal" id="{F5362C19-E377-4A95-BA19-53A62540B756}">
            <xm:f>tbl_choices!$D$7</xm:f>
            <x14:dxf>
              <font>
                <color theme="0"/>
              </font>
              <fill>
                <patternFill>
                  <bgColor rgb="FF757575"/>
                </patternFill>
              </fill>
            </x14:dxf>
          </x14:cfRule>
          <x14:cfRule type="cellIs" priority="38" operator="equal" id="{29527F86-CDBD-4B5E-B582-7C118884305C}">
            <xm:f>tbl_choices!$C$9</xm:f>
            <x14:dxf>
              <font>
                <b/>
                <i val="0"/>
                <color theme="0"/>
              </font>
              <fill>
                <patternFill>
                  <bgColor rgb="FFFF0000"/>
                </patternFill>
              </fill>
            </x14:dxf>
          </x14:cfRule>
          <x14:cfRule type="cellIs" priority="39" operator="equal" id="{46F88CD6-2FE2-4F6F-AEF8-1A474BE43D68}">
            <xm:f>tbl_choices!$C$8</xm:f>
            <x14:dxf>
              <font>
                <b/>
                <i val="0"/>
                <color theme="0"/>
              </font>
              <fill>
                <patternFill>
                  <bgColor rgb="FFFFC000"/>
                </patternFill>
              </fill>
            </x14:dxf>
          </x14:cfRule>
          <x14:cfRule type="cellIs" priority="40" operator="equal" id="{0D8B6D13-9F7A-4F32-A13F-C1D98316241F}">
            <xm:f>tbl_choices!$C$7</xm:f>
            <x14:dxf>
              <font>
                <b/>
                <i val="0"/>
                <color theme="0"/>
              </font>
              <fill>
                <patternFill>
                  <bgColor rgb="FF70AD47"/>
                </patternFill>
              </fill>
            </x14:dxf>
          </x14:cfRule>
          <xm:sqref>J106</xm:sqref>
        </x14:conditionalFormatting>
        <x14:conditionalFormatting xmlns:xm="http://schemas.microsoft.com/office/excel/2006/main">
          <x14:cfRule type="cellIs" priority="33" operator="equal" id="{EC49D14B-DF11-43F0-BF8E-5C5E1AA1531C}">
            <xm:f>tbl_choices!$D$7</xm:f>
            <x14:dxf>
              <font>
                <color theme="0"/>
              </font>
              <fill>
                <patternFill>
                  <bgColor rgb="FF757575"/>
                </patternFill>
              </fill>
            </x14:dxf>
          </x14:cfRule>
          <x14:cfRule type="cellIs" priority="34" operator="equal" id="{C2079165-4DEF-4E90-BEB4-EC71B5D9C1DA}">
            <xm:f>tbl_choices!$C$9</xm:f>
            <x14:dxf>
              <font>
                <b/>
                <i val="0"/>
                <color theme="0"/>
              </font>
              <fill>
                <patternFill>
                  <bgColor rgb="FFFF0000"/>
                </patternFill>
              </fill>
            </x14:dxf>
          </x14:cfRule>
          <x14:cfRule type="cellIs" priority="35" operator="equal" id="{8378AE84-4EBF-402F-897C-69D536AFE02F}">
            <xm:f>tbl_choices!$C$8</xm:f>
            <x14:dxf>
              <font>
                <b/>
                <i val="0"/>
                <color theme="0"/>
              </font>
              <fill>
                <patternFill>
                  <bgColor rgb="FFFFC000"/>
                </patternFill>
              </fill>
            </x14:dxf>
          </x14:cfRule>
          <x14:cfRule type="cellIs" priority="36" operator="equal" id="{67601A2E-B13D-411F-A980-B1E4C3D07959}">
            <xm:f>tbl_choices!$C$7</xm:f>
            <x14:dxf>
              <font>
                <b/>
                <i val="0"/>
                <color theme="0"/>
              </font>
              <fill>
                <patternFill>
                  <bgColor rgb="FF70AD47"/>
                </patternFill>
              </fill>
            </x14:dxf>
          </x14:cfRule>
          <xm:sqref>J112:J113</xm:sqref>
        </x14:conditionalFormatting>
        <x14:conditionalFormatting xmlns:xm="http://schemas.microsoft.com/office/excel/2006/main">
          <x14:cfRule type="cellIs" priority="29" operator="equal" id="{5B6F4973-FCE4-4046-A3AF-55A21EDAF5CE}">
            <xm:f>tbl_choices!$D$7</xm:f>
            <x14:dxf>
              <font>
                <color theme="0"/>
              </font>
              <fill>
                <patternFill>
                  <bgColor rgb="FF757575"/>
                </patternFill>
              </fill>
            </x14:dxf>
          </x14:cfRule>
          <x14:cfRule type="cellIs" priority="30" operator="equal" id="{832E42EB-4057-4D5C-8323-CDF982E054AC}">
            <xm:f>tbl_choices!$C$9</xm:f>
            <x14:dxf>
              <font>
                <b/>
                <i val="0"/>
                <color theme="0"/>
              </font>
              <fill>
                <patternFill>
                  <bgColor rgb="FFFF0000"/>
                </patternFill>
              </fill>
            </x14:dxf>
          </x14:cfRule>
          <x14:cfRule type="cellIs" priority="31" operator="equal" id="{AEC3EA03-5882-4B7C-BC05-4036B2F81529}">
            <xm:f>tbl_choices!$C$8</xm:f>
            <x14:dxf>
              <font>
                <b/>
                <i val="0"/>
                <color theme="0"/>
              </font>
              <fill>
                <patternFill>
                  <bgColor rgb="FFFFC000"/>
                </patternFill>
              </fill>
            </x14:dxf>
          </x14:cfRule>
          <x14:cfRule type="cellIs" priority="32" operator="equal" id="{10D6015E-2082-4995-9596-A0CEA634E259}">
            <xm:f>tbl_choices!$C$7</xm:f>
            <x14:dxf>
              <font>
                <b/>
                <i val="0"/>
                <color theme="0"/>
              </font>
              <fill>
                <patternFill>
                  <bgColor rgb="FF70AD47"/>
                </patternFill>
              </fill>
            </x14:dxf>
          </x14:cfRule>
          <xm:sqref>J115</xm:sqref>
        </x14:conditionalFormatting>
        <x14:conditionalFormatting xmlns:xm="http://schemas.microsoft.com/office/excel/2006/main">
          <x14:cfRule type="cellIs" priority="25" operator="equal" id="{50062FF8-65DF-4096-859D-F415635F1FC5}">
            <xm:f>tbl_choices!$D$7</xm:f>
            <x14:dxf>
              <font>
                <color theme="0"/>
              </font>
              <fill>
                <patternFill>
                  <bgColor rgb="FF757575"/>
                </patternFill>
              </fill>
            </x14:dxf>
          </x14:cfRule>
          <x14:cfRule type="cellIs" priority="26" operator="equal" id="{B2641D1F-9F5A-4334-B698-BB75E9B63850}">
            <xm:f>tbl_choices!$C$9</xm:f>
            <x14:dxf>
              <font>
                <b/>
                <i val="0"/>
                <color theme="0"/>
              </font>
              <fill>
                <patternFill>
                  <bgColor rgb="FFFF0000"/>
                </patternFill>
              </fill>
            </x14:dxf>
          </x14:cfRule>
          <x14:cfRule type="cellIs" priority="27" operator="equal" id="{DF3A6650-D136-4F61-952A-AC2FFCFADFB0}">
            <xm:f>tbl_choices!$C$8</xm:f>
            <x14:dxf>
              <font>
                <b/>
                <i val="0"/>
                <color theme="0"/>
              </font>
              <fill>
                <patternFill>
                  <bgColor rgb="FFFFC000"/>
                </patternFill>
              </fill>
            </x14:dxf>
          </x14:cfRule>
          <x14:cfRule type="cellIs" priority="28" operator="equal" id="{21B9836C-E083-4D96-AF73-5961F247100F}">
            <xm:f>tbl_choices!$C$7</xm:f>
            <x14:dxf>
              <font>
                <b/>
                <i val="0"/>
                <color theme="0"/>
              </font>
              <fill>
                <patternFill>
                  <bgColor rgb="FF70AD47"/>
                </patternFill>
              </fill>
            </x14:dxf>
          </x14:cfRule>
          <xm:sqref>J111</xm:sqref>
        </x14:conditionalFormatting>
        <x14:conditionalFormatting xmlns:xm="http://schemas.microsoft.com/office/excel/2006/main">
          <x14:cfRule type="cellIs" priority="21" operator="equal" id="{F7E31166-004B-4D98-AD56-6A02930DED29}">
            <xm:f>tbl_choices!$D$7</xm:f>
            <x14:dxf>
              <font>
                <color theme="0"/>
              </font>
              <fill>
                <patternFill>
                  <bgColor rgb="FF757575"/>
                </patternFill>
              </fill>
            </x14:dxf>
          </x14:cfRule>
          <x14:cfRule type="cellIs" priority="22" operator="equal" id="{7428EF70-437D-4ADF-A68D-4ACC00F371A8}">
            <xm:f>tbl_choices!$C$9</xm:f>
            <x14:dxf>
              <font>
                <b/>
                <i val="0"/>
                <color theme="0"/>
              </font>
              <fill>
                <patternFill>
                  <bgColor rgb="FFFF0000"/>
                </patternFill>
              </fill>
            </x14:dxf>
          </x14:cfRule>
          <x14:cfRule type="cellIs" priority="23" operator="equal" id="{4A473199-3781-4528-B2C3-CCBB9542F90F}">
            <xm:f>tbl_choices!$C$8</xm:f>
            <x14:dxf>
              <font>
                <b/>
                <i val="0"/>
                <color theme="0"/>
              </font>
              <fill>
                <patternFill>
                  <bgColor rgb="FFFFC000"/>
                </patternFill>
              </fill>
            </x14:dxf>
          </x14:cfRule>
          <x14:cfRule type="cellIs" priority="24" operator="equal" id="{B67A49C5-BB50-4951-BCB0-48371C5FFC10}">
            <xm:f>tbl_choices!$C$7</xm:f>
            <x14:dxf>
              <font>
                <b/>
                <i val="0"/>
                <color theme="0"/>
              </font>
              <fill>
                <patternFill>
                  <bgColor rgb="FF70AD47"/>
                </patternFill>
              </fill>
            </x14:dxf>
          </x14:cfRule>
          <xm:sqref>J114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108"/>
  <sheetViews>
    <sheetView showGridLines="0" showRowColHeaders="0" rightToLeft="1" workbookViewId="0"/>
  </sheetViews>
  <sheetFormatPr defaultColWidth="8.85546875" defaultRowHeight="15" x14ac:dyDescent="0.25"/>
  <cols>
    <col min="1" max="1" width="8.140625" style="6" customWidth="1"/>
    <col min="2" max="2" width="31.42578125" style="6" customWidth="1"/>
    <col min="3" max="3" width="7.42578125" style="6" customWidth="1"/>
    <col min="4" max="10" width="8.85546875" style="6"/>
    <col min="11" max="11" width="11.85546875" style="6" customWidth="1"/>
    <col min="12" max="12" width="8.85546875" style="6" customWidth="1"/>
    <col min="13" max="16384" width="8.85546875" style="6"/>
  </cols>
  <sheetData>
    <row r="1" spans="1:12" ht="25.5" customHeight="1" x14ac:dyDescent="0.25">
      <c r="A1" s="67"/>
      <c r="B1" s="347"/>
      <c r="C1" s="347"/>
      <c r="D1" s="347"/>
      <c r="E1" s="347"/>
      <c r="F1" s="347"/>
      <c r="G1" s="347"/>
      <c r="H1" s="347"/>
      <c r="I1" s="347"/>
      <c r="J1" s="347"/>
      <c r="K1" s="347"/>
      <c r="L1" s="51"/>
    </row>
    <row r="2" spans="1:12" ht="138" customHeight="1" x14ac:dyDescent="0.25">
      <c r="A2" s="68"/>
      <c r="B2" s="348"/>
      <c r="C2" s="348"/>
      <c r="D2" s="348"/>
      <c r="E2" s="348"/>
      <c r="F2" s="348"/>
      <c r="G2" s="348"/>
      <c r="H2" s="348"/>
      <c r="I2" s="348"/>
      <c r="J2" s="348"/>
      <c r="K2" s="348"/>
      <c r="L2" s="54"/>
    </row>
    <row r="3" spans="1:12" ht="24.95" customHeight="1" x14ac:dyDescent="0.5">
      <c r="A3" s="69"/>
      <c r="B3" s="351" t="str">
        <f>"المستوى العام لالتزام نظام ( "&amp;'معلومات أساسية عن الأنظمة'!C8&amp;" )"</f>
        <v>المستوى العام لالتزام نظام (  )</v>
      </c>
      <c r="C3" s="352"/>
      <c r="D3" s="352"/>
      <c r="E3" s="352"/>
      <c r="F3" s="352"/>
      <c r="G3" s="352"/>
      <c r="H3" s="352"/>
      <c r="I3" s="352"/>
      <c r="J3" s="352"/>
      <c r="K3" s="353"/>
      <c r="L3" s="70"/>
    </row>
    <row r="4" spans="1:12" ht="24.95" customHeight="1" x14ac:dyDescent="0.25">
      <c r="A4" s="69"/>
      <c r="B4" s="61"/>
      <c r="C4" s="61"/>
      <c r="D4" s="61"/>
      <c r="E4" s="61"/>
      <c r="F4" s="61"/>
      <c r="G4" s="61"/>
      <c r="H4" s="61"/>
      <c r="I4" s="61"/>
      <c r="J4" s="61"/>
      <c r="K4" s="61"/>
      <c r="L4" s="70"/>
    </row>
    <row r="5" spans="1:12" ht="24.95" customHeight="1" x14ac:dyDescent="0.25">
      <c r="A5" s="69"/>
      <c r="B5" s="61"/>
      <c r="C5" s="61"/>
      <c r="D5" s="61"/>
      <c r="E5" s="61"/>
      <c r="F5" s="61"/>
      <c r="G5" s="61"/>
      <c r="H5" s="61"/>
      <c r="I5" s="61"/>
      <c r="J5" s="61"/>
      <c r="K5" s="61"/>
      <c r="L5" s="70"/>
    </row>
    <row r="6" spans="1:12" ht="24.95" customHeight="1" x14ac:dyDescent="0.5">
      <c r="A6" s="69"/>
      <c r="B6" s="349" t="s">
        <v>7</v>
      </c>
      <c r="C6" s="350"/>
      <c r="D6" s="61"/>
      <c r="E6" s="61"/>
      <c r="F6" s="61"/>
      <c r="G6" s="61"/>
      <c r="H6" s="61"/>
      <c r="I6" s="61"/>
      <c r="J6" s="61"/>
      <c r="K6" s="61"/>
      <c r="L6" s="70"/>
    </row>
    <row r="7" spans="1:12" ht="24.95" customHeight="1" x14ac:dyDescent="0.4">
      <c r="A7" s="69"/>
      <c r="B7" s="144" t="s">
        <v>18</v>
      </c>
      <c r="C7" s="139">
        <f>SUM(C20,C43,C66,C89)</f>
        <v>0</v>
      </c>
      <c r="D7" s="61"/>
      <c r="E7" s="61"/>
      <c r="F7" s="61"/>
      <c r="G7" s="61"/>
      <c r="H7" s="61"/>
      <c r="I7" s="61"/>
      <c r="J7" s="61"/>
      <c r="K7" s="61"/>
      <c r="L7" s="70"/>
    </row>
    <row r="8" spans="1:12" ht="24.95" customHeight="1" x14ac:dyDescent="0.4">
      <c r="A8" s="69"/>
      <c r="B8" s="144" t="s">
        <v>19</v>
      </c>
      <c r="C8" s="139">
        <f>SUM(C21,C44,C67,C90)</f>
        <v>0</v>
      </c>
      <c r="D8" s="61"/>
      <c r="E8" s="61"/>
      <c r="F8" s="61"/>
      <c r="G8" s="61"/>
      <c r="H8" s="61"/>
      <c r="I8" s="61"/>
      <c r="J8" s="61"/>
      <c r="K8" s="61"/>
      <c r="L8" s="70"/>
    </row>
    <row r="9" spans="1:12" ht="24.95" customHeight="1" x14ac:dyDescent="0.4">
      <c r="A9" s="69"/>
      <c r="B9" s="144" t="s">
        <v>20</v>
      </c>
      <c r="C9" s="139">
        <f>SUM(C22,C45,C68,C91)</f>
        <v>0</v>
      </c>
      <c r="D9" s="61"/>
      <c r="E9" s="61"/>
      <c r="F9" s="61"/>
      <c r="G9" s="61"/>
      <c r="H9" s="61"/>
      <c r="I9" s="61"/>
      <c r="J9" s="61"/>
      <c r="K9" s="61"/>
      <c r="L9" s="70"/>
    </row>
    <row r="10" spans="1:12" ht="24.95" customHeight="1" x14ac:dyDescent="0.4">
      <c r="A10" s="69"/>
      <c r="B10" s="144" t="s">
        <v>327</v>
      </c>
      <c r="C10" s="139">
        <f>SUM(C23,C46,C69,C92)</f>
        <v>0</v>
      </c>
      <c r="D10" s="61"/>
      <c r="E10" s="61"/>
      <c r="F10" s="61"/>
      <c r="G10" s="61"/>
      <c r="H10" s="61"/>
      <c r="I10" s="61"/>
      <c r="J10" s="61"/>
      <c r="K10" s="61"/>
      <c r="L10" s="70"/>
    </row>
    <row r="11" spans="1:12" ht="24.95" customHeight="1" x14ac:dyDescent="0.25">
      <c r="A11" s="69"/>
      <c r="B11" s="61"/>
      <c r="C11" s="61"/>
      <c r="D11" s="61"/>
      <c r="E11" s="61"/>
      <c r="F11" s="61"/>
      <c r="G11" s="61"/>
      <c r="H11" s="61"/>
      <c r="I11" s="61"/>
      <c r="J11" s="61"/>
      <c r="K11" s="61"/>
      <c r="L11" s="70"/>
    </row>
    <row r="12" spans="1:12" ht="24.95" customHeight="1" x14ac:dyDescent="0.25">
      <c r="A12" s="69"/>
      <c r="B12" s="61"/>
      <c r="C12" s="61"/>
      <c r="D12" s="61"/>
      <c r="E12" s="61"/>
      <c r="F12" s="61"/>
      <c r="G12" s="61"/>
      <c r="H12" s="61"/>
      <c r="I12" s="61"/>
      <c r="J12" s="61"/>
      <c r="K12" s="61"/>
      <c r="L12" s="70"/>
    </row>
    <row r="13" spans="1:12" ht="24.95" customHeight="1" x14ac:dyDescent="0.25">
      <c r="A13" s="69"/>
      <c r="B13" s="61"/>
      <c r="C13" s="61"/>
      <c r="D13" s="61"/>
      <c r="E13" s="61"/>
      <c r="F13" s="61"/>
      <c r="G13" s="61"/>
      <c r="H13" s="61"/>
      <c r="I13" s="61"/>
      <c r="J13" s="61"/>
      <c r="K13" s="61"/>
      <c r="L13" s="70"/>
    </row>
    <row r="14" spans="1:12" ht="24.95" customHeight="1" x14ac:dyDescent="0.25">
      <c r="A14" s="69"/>
      <c r="B14" s="61"/>
      <c r="C14" s="61"/>
      <c r="D14" s="61"/>
      <c r="E14" s="61"/>
      <c r="F14" s="61"/>
      <c r="G14" s="61"/>
      <c r="H14" s="61"/>
      <c r="I14" s="61"/>
      <c r="J14" s="61"/>
      <c r="K14" s="61"/>
      <c r="L14" s="70"/>
    </row>
    <row r="15" spans="1:12" x14ac:dyDescent="0.25">
      <c r="A15" s="78"/>
      <c r="B15" s="78"/>
      <c r="C15" s="78"/>
      <c r="D15" s="78"/>
      <c r="E15" s="78"/>
      <c r="F15" s="78"/>
      <c r="G15" s="78"/>
      <c r="H15" s="78"/>
      <c r="I15" s="78"/>
      <c r="J15" s="78"/>
      <c r="K15" s="78"/>
      <c r="L15" s="78"/>
    </row>
    <row r="16" spans="1:12" x14ac:dyDescent="0.25">
      <c r="A16" s="77"/>
      <c r="B16" s="78"/>
      <c r="C16" s="78"/>
      <c r="D16" s="78"/>
      <c r="E16" s="78"/>
      <c r="F16" s="78"/>
      <c r="G16" s="78"/>
      <c r="H16" s="78"/>
      <c r="I16" s="78"/>
      <c r="J16" s="78"/>
      <c r="K16" s="78"/>
      <c r="L16" s="79"/>
    </row>
    <row r="17" spans="1:12" ht="27" customHeight="1" x14ac:dyDescent="0.5">
      <c r="A17" s="71"/>
      <c r="B17" s="354" t="s">
        <v>351</v>
      </c>
      <c r="C17" s="355"/>
      <c r="D17" s="355"/>
      <c r="E17" s="355"/>
      <c r="F17" s="355"/>
      <c r="G17" s="355"/>
      <c r="H17" s="355"/>
      <c r="I17" s="355"/>
      <c r="J17" s="355"/>
      <c r="K17" s="356"/>
      <c r="L17" s="72"/>
    </row>
    <row r="18" spans="1:12" x14ac:dyDescent="0.25">
      <c r="A18" s="71"/>
      <c r="B18" s="63"/>
      <c r="C18" s="63"/>
      <c r="D18" s="63"/>
      <c r="E18" s="63"/>
      <c r="F18" s="63"/>
      <c r="G18" s="63"/>
      <c r="H18" s="63"/>
      <c r="I18" s="63"/>
      <c r="J18" s="63"/>
      <c r="K18" s="63"/>
      <c r="L18" s="73"/>
    </row>
    <row r="19" spans="1:12" ht="24.75" x14ac:dyDescent="0.5">
      <c r="A19" s="71"/>
      <c r="B19" s="349" t="s">
        <v>7</v>
      </c>
      <c r="C19" s="350"/>
      <c r="D19" s="62"/>
      <c r="E19" s="62"/>
      <c r="F19" s="62"/>
      <c r="G19" s="62"/>
      <c r="H19" s="62"/>
      <c r="I19" s="62"/>
      <c r="J19" s="62"/>
      <c r="K19" s="62"/>
      <c r="L19" s="72"/>
    </row>
    <row r="20" spans="1:12" ht="24.95" customHeight="1" x14ac:dyDescent="0.4">
      <c r="A20" s="71"/>
      <c r="B20" s="144" t="s">
        <v>18</v>
      </c>
      <c r="C20" s="139">
        <f>IF('معلومات أساسية عن الأنظمة'!C8 = "", 0, COUNTIFS('حالة الالتزام بالضوابط - نظام ١'!I11:I27, tbl_choices!C7,'حالة الالتزام بالضوابط - نظام ١'!F11:F27,"أساسي"))</f>
        <v>0</v>
      </c>
      <c r="D20" s="62"/>
      <c r="E20" s="62"/>
      <c r="F20" s="62"/>
      <c r="G20" s="62"/>
      <c r="H20" s="62"/>
      <c r="I20" s="62"/>
      <c r="J20" s="62"/>
      <c r="K20" s="62"/>
      <c r="L20" s="72"/>
    </row>
    <row r="21" spans="1:12" ht="24.95" customHeight="1" x14ac:dyDescent="0.4">
      <c r="A21" s="71"/>
      <c r="B21" s="144" t="s">
        <v>19</v>
      </c>
      <c r="C21" s="139">
        <f>IF('معلومات أساسية عن الأنظمة'!C8 = "", 0, COUNTIFS('حالة الالتزام بالضوابط - نظام ١'!I11:I27, tbl_choices!C8,'حالة الالتزام بالضوابط - نظام ١'!F11:F27,"أساسي"))</f>
        <v>0</v>
      </c>
      <c r="D21" s="62"/>
      <c r="E21" s="62"/>
      <c r="F21" s="62"/>
      <c r="G21" s="62"/>
      <c r="H21" s="62"/>
      <c r="I21" s="62"/>
      <c r="J21" s="62"/>
      <c r="K21" s="62"/>
      <c r="L21" s="72"/>
    </row>
    <row r="22" spans="1:12" ht="24.95" customHeight="1" x14ac:dyDescent="0.4">
      <c r="A22" s="71"/>
      <c r="B22" s="144" t="s">
        <v>20</v>
      </c>
      <c r="C22" s="139">
        <f>IF('معلومات أساسية عن الأنظمة'!C8 = "", 0, COUNTIFS('حالة الالتزام بالضوابط - نظام ١'!I11:I27, tbl_choices!C9,'حالة الالتزام بالضوابط - نظام ١'!F11:F27,"أساسي"))</f>
        <v>0</v>
      </c>
      <c r="D22" s="62"/>
      <c r="E22" s="62"/>
      <c r="F22" s="62"/>
      <c r="G22" s="62"/>
      <c r="H22" s="62"/>
      <c r="I22" s="62"/>
      <c r="J22" s="62"/>
      <c r="K22" s="62"/>
      <c r="L22" s="72"/>
    </row>
    <row r="23" spans="1:12" ht="24.95" customHeight="1" x14ac:dyDescent="0.4">
      <c r="A23" s="71"/>
      <c r="B23" s="144" t="s">
        <v>327</v>
      </c>
      <c r="C23" s="139">
        <f>IF('معلومات أساسية عن الأنظمة'!C8 = "", 0, COUNTIFS('حالة الالتزام بالضوابط - نظام ١'!I11:I27, tbl_choices!C10,'حالة الالتزام بالضوابط - نظام ١'!F11:F27,"أساسي"))</f>
        <v>0</v>
      </c>
      <c r="D23" s="62"/>
      <c r="E23" s="62"/>
      <c r="F23" s="62"/>
      <c r="G23" s="62"/>
      <c r="H23" s="62"/>
      <c r="I23" s="62"/>
      <c r="J23" s="62"/>
      <c r="K23" s="62"/>
      <c r="L23" s="72"/>
    </row>
    <row r="24" spans="1:12" x14ac:dyDescent="0.25">
      <c r="A24" s="71"/>
      <c r="B24" s="62"/>
      <c r="C24" s="62"/>
      <c r="D24" s="62"/>
      <c r="E24" s="62"/>
      <c r="F24" s="62"/>
      <c r="G24" s="62"/>
      <c r="H24" s="62"/>
      <c r="I24" s="62"/>
      <c r="J24" s="62"/>
      <c r="K24" s="62"/>
      <c r="L24" s="72"/>
    </row>
    <row r="25" spans="1:12" x14ac:dyDescent="0.25">
      <c r="A25" s="71"/>
      <c r="B25" s="62"/>
      <c r="C25" s="62"/>
      <c r="D25" s="62"/>
      <c r="E25" s="62"/>
      <c r="F25" s="62"/>
      <c r="G25" s="62"/>
      <c r="H25" s="62"/>
      <c r="I25" s="62"/>
      <c r="J25" s="62"/>
      <c r="K25" s="62"/>
      <c r="L25" s="72"/>
    </row>
    <row r="26" spans="1:12" x14ac:dyDescent="0.25">
      <c r="A26" s="71"/>
      <c r="B26" s="62"/>
      <c r="C26" s="62"/>
      <c r="D26" s="62"/>
      <c r="E26" s="62"/>
      <c r="F26" s="62"/>
      <c r="G26" s="62"/>
      <c r="H26" s="62"/>
      <c r="I26" s="62"/>
      <c r="J26" s="62"/>
      <c r="K26" s="62"/>
      <c r="L26" s="72"/>
    </row>
    <row r="27" spans="1:12" x14ac:dyDescent="0.25">
      <c r="A27" s="71"/>
      <c r="B27" s="62"/>
      <c r="C27" s="62"/>
      <c r="D27" s="62"/>
      <c r="E27" s="62"/>
      <c r="F27" s="62"/>
      <c r="G27" s="62"/>
      <c r="H27" s="62"/>
      <c r="I27" s="62"/>
      <c r="J27" s="62"/>
      <c r="K27" s="62"/>
      <c r="L27" s="72"/>
    </row>
    <row r="28" spans="1:12" x14ac:dyDescent="0.25">
      <c r="A28" s="71"/>
      <c r="B28" s="62"/>
      <c r="C28" s="62"/>
      <c r="D28" s="62"/>
      <c r="E28" s="62"/>
      <c r="F28" s="62"/>
      <c r="G28" s="62"/>
      <c r="H28" s="62"/>
      <c r="I28" s="62"/>
      <c r="J28" s="62"/>
      <c r="K28" s="62"/>
      <c r="L28" s="72"/>
    </row>
    <row r="29" spans="1:12" x14ac:dyDescent="0.25">
      <c r="A29" s="71"/>
      <c r="B29" s="62"/>
      <c r="C29" s="62"/>
      <c r="D29" s="62"/>
      <c r="E29" s="62"/>
      <c r="F29" s="62"/>
      <c r="G29" s="62"/>
      <c r="H29" s="62"/>
      <c r="I29" s="62"/>
      <c r="J29" s="62"/>
      <c r="K29" s="62"/>
      <c r="L29" s="72"/>
    </row>
    <row r="30" spans="1:12" x14ac:dyDescent="0.25">
      <c r="A30" s="71"/>
      <c r="B30" s="62"/>
      <c r="C30" s="62"/>
      <c r="D30" s="62"/>
      <c r="E30" s="62"/>
      <c r="F30" s="62"/>
      <c r="G30" s="62"/>
      <c r="H30" s="62"/>
      <c r="I30" s="62"/>
      <c r="J30" s="62"/>
      <c r="K30" s="62"/>
      <c r="L30" s="72"/>
    </row>
    <row r="31" spans="1:12" x14ac:dyDescent="0.25">
      <c r="A31" s="71"/>
      <c r="B31" s="62"/>
      <c r="C31" s="62"/>
      <c r="D31" s="62"/>
      <c r="E31" s="62"/>
      <c r="F31" s="62"/>
      <c r="G31" s="62"/>
      <c r="H31" s="62"/>
      <c r="I31" s="62"/>
      <c r="J31" s="62"/>
      <c r="K31" s="62"/>
      <c r="L31" s="72"/>
    </row>
    <row r="32" spans="1:12" x14ac:dyDescent="0.25">
      <c r="A32" s="71"/>
      <c r="B32" s="62"/>
      <c r="C32" s="62"/>
      <c r="D32" s="62"/>
      <c r="E32" s="62"/>
      <c r="F32" s="62"/>
      <c r="G32" s="62"/>
      <c r="H32" s="62"/>
      <c r="I32" s="62"/>
      <c r="J32" s="62"/>
      <c r="K32" s="62"/>
      <c r="L32" s="72"/>
    </row>
    <row r="33" spans="1:12" x14ac:dyDescent="0.25">
      <c r="A33" s="71"/>
      <c r="B33" s="62"/>
      <c r="C33" s="62"/>
      <c r="D33" s="62"/>
      <c r="E33" s="62"/>
      <c r="F33" s="62"/>
      <c r="G33" s="62"/>
      <c r="H33" s="62"/>
      <c r="I33" s="62"/>
      <c r="J33" s="62"/>
      <c r="K33" s="62"/>
      <c r="L33" s="72"/>
    </row>
    <row r="34" spans="1:12" x14ac:dyDescent="0.25">
      <c r="A34" s="71"/>
      <c r="B34" s="62"/>
      <c r="C34" s="62"/>
      <c r="D34" s="62"/>
      <c r="E34" s="62"/>
      <c r="F34" s="62"/>
      <c r="G34" s="62"/>
      <c r="H34" s="62"/>
      <c r="I34" s="62"/>
      <c r="J34" s="62"/>
      <c r="K34" s="62"/>
      <c r="L34" s="72"/>
    </row>
    <row r="35" spans="1:12" x14ac:dyDescent="0.25">
      <c r="A35" s="71"/>
      <c r="B35" s="62"/>
      <c r="C35" s="62"/>
      <c r="D35" s="62"/>
      <c r="E35" s="62"/>
      <c r="F35" s="62"/>
      <c r="G35" s="62"/>
      <c r="H35" s="62"/>
      <c r="I35" s="62"/>
      <c r="J35" s="62"/>
      <c r="K35" s="62"/>
      <c r="L35" s="72"/>
    </row>
    <row r="36" spans="1:12" x14ac:dyDescent="0.25">
      <c r="A36" s="71"/>
      <c r="B36" s="62"/>
      <c r="C36" s="62"/>
      <c r="D36" s="62"/>
      <c r="E36" s="62"/>
      <c r="F36" s="62"/>
      <c r="G36" s="62"/>
      <c r="H36" s="62"/>
      <c r="I36" s="62"/>
      <c r="J36" s="62"/>
      <c r="K36" s="62"/>
      <c r="L36" s="72"/>
    </row>
    <row r="37" spans="1:12" x14ac:dyDescent="0.25">
      <c r="A37" s="71"/>
      <c r="B37" s="62"/>
      <c r="C37" s="62"/>
      <c r="D37" s="62"/>
      <c r="E37" s="62"/>
      <c r="F37" s="62"/>
      <c r="G37" s="62"/>
      <c r="H37" s="62"/>
      <c r="I37" s="62"/>
      <c r="J37" s="62"/>
      <c r="K37" s="62"/>
      <c r="L37" s="72"/>
    </row>
    <row r="38" spans="1:12" x14ac:dyDescent="0.25">
      <c r="A38" s="74"/>
      <c r="B38" s="75"/>
      <c r="C38" s="75"/>
      <c r="D38" s="75"/>
      <c r="E38" s="75"/>
      <c r="F38" s="75"/>
      <c r="G38" s="75"/>
      <c r="H38" s="75"/>
      <c r="I38" s="75"/>
      <c r="J38" s="75"/>
      <c r="K38" s="75"/>
      <c r="L38" s="76"/>
    </row>
    <row r="39" spans="1:12" x14ac:dyDescent="0.25">
      <c r="A39" s="77"/>
      <c r="B39" s="78"/>
      <c r="C39" s="78"/>
      <c r="D39" s="78"/>
      <c r="E39" s="78"/>
      <c r="F39" s="78"/>
      <c r="G39" s="78"/>
      <c r="H39" s="78"/>
      <c r="I39" s="78"/>
      <c r="J39" s="78"/>
      <c r="K39" s="78"/>
      <c r="L39" s="79"/>
    </row>
    <row r="40" spans="1:12" ht="27" customHeight="1" x14ac:dyDescent="0.5">
      <c r="A40" s="71"/>
      <c r="B40" s="357" t="s">
        <v>74</v>
      </c>
      <c r="C40" s="358"/>
      <c r="D40" s="358"/>
      <c r="E40" s="358"/>
      <c r="F40" s="358"/>
      <c r="G40" s="358"/>
      <c r="H40" s="358"/>
      <c r="I40" s="358"/>
      <c r="J40" s="358"/>
      <c r="K40" s="359"/>
      <c r="L40" s="72"/>
    </row>
    <row r="41" spans="1:12" x14ac:dyDescent="0.25">
      <c r="A41" s="71"/>
      <c r="B41" s="62"/>
      <c r="C41" s="62"/>
      <c r="D41" s="62"/>
      <c r="E41" s="62"/>
      <c r="F41" s="62"/>
      <c r="G41" s="62"/>
      <c r="H41" s="62"/>
      <c r="I41" s="62"/>
      <c r="J41" s="62"/>
      <c r="K41" s="62"/>
      <c r="L41" s="72"/>
    </row>
    <row r="42" spans="1:12" ht="24.75" x14ac:dyDescent="0.5">
      <c r="A42" s="71"/>
      <c r="B42" s="349" t="s">
        <v>7</v>
      </c>
      <c r="C42" s="350"/>
      <c r="D42" s="62"/>
      <c r="E42" s="62"/>
      <c r="F42" s="62"/>
      <c r="G42" s="62"/>
      <c r="H42" s="62"/>
      <c r="I42" s="62"/>
      <c r="J42" s="62"/>
      <c r="K42" s="62"/>
      <c r="L42" s="72"/>
    </row>
    <row r="43" spans="1:12" ht="24.95" customHeight="1" x14ac:dyDescent="0.4">
      <c r="A43" s="71"/>
      <c r="B43" s="144" t="s">
        <v>18</v>
      </c>
      <c r="C43" s="139">
        <f>IF('معلومات أساسية عن الأنظمة'!C8 = "", 0, COUNTIFS('حالة الالتزام بالضوابط - نظام ١'!I28:I105, tbl_choices!C7,'حالة الالتزام بالضوابط - نظام ١'!F28:F105,"أساسي"))</f>
        <v>0</v>
      </c>
      <c r="D43" s="62"/>
      <c r="E43" s="62"/>
      <c r="F43" s="62"/>
      <c r="G43" s="62"/>
      <c r="H43" s="62"/>
      <c r="I43" s="62"/>
      <c r="J43" s="62"/>
      <c r="K43" s="62"/>
      <c r="L43" s="72"/>
    </row>
    <row r="44" spans="1:12" ht="24.95" customHeight="1" x14ac:dyDescent="0.4">
      <c r="A44" s="71"/>
      <c r="B44" s="144" t="s">
        <v>19</v>
      </c>
      <c r="C44" s="139">
        <f>IF('معلومات أساسية عن الأنظمة'!C8 = "", 0, COUNTIFS('حالة الالتزام بالضوابط - نظام ١'!I28:I105, tbl_choices!C8,'حالة الالتزام بالضوابط - نظام ١'!F28:F105,"أساسي"))</f>
        <v>0</v>
      </c>
      <c r="D44" s="62"/>
      <c r="E44" s="62"/>
      <c r="F44" s="62"/>
      <c r="G44" s="62"/>
      <c r="H44" s="62"/>
      <c r="I44" s="62"/>
      <c r="J44" s="62"/>
      <c r="K44" s="62"/>
      <c r="L44" s="72"/>
    </row>
    <row r="45" spans="1:12" ht="24.95" customHeight="1" x14ac:dyDescent="0.4">
      <c r="A45" s="71"/>
      <c r="B45" s="144" t="s">
        <v>20</v>
      </c>
      <c r="C45" s="139">
        <f>IF('معلومات أساسية عن الأنظمة'!C8 = "", 0, COUNTIFS('حالة الالتزام بالضوابط - نظام ١'!I28:I105, tbl_choices!C9,'حالة الالتزام بالضوابط - نظام ١'!F28:F105,"أساسي"))</f>
        <v>0</v>
      </c>
      <c r="D45" s="62"/>
      <c r="E45" s="62"/>
      <c r="F45" s="62"/>
      <c r="G45" s="62"/>
      <c r="H45" s="62"/>
      <c r="I45" s="62"/>
      <c r="J45" s="62"/>
      <c r="K45" s="62"/>
      <c r="L45" s="72"/>
    </row>
    <row r="46" spans="1:12" ht="24.95" customHeight="1" x14ac:dyDescent="0.4">
      <c r="A46" s="71"/>
      <c r="B46" s="144" t="s">
        <v>327</v>
      </c>
      <c r="C46" s="139">
        <f>IF('معلومات أساسية عن الأنظمة'!C8 = "", 0, COUNTIFS('حالة الالتزام بالضوابط - نظام ١'!I28:I105, tbl_choices!C10,'حالة الالتزام بالضوابط - نظام ١'!F28:F105,"أساسي"))</f>
        <v>0</v>
      </c>
      <c r="D46" s="62"/>
      <c r="E46" s="62"/>
      <c r="F46" s="62"/>
      <c r="G46" s="62"/>
      <c r="H46" s="62"/>
      <c r="I46" s="62"/>
      <c r="J46" s="62"/>
      <c r="K46" s="62"/>
      <c r="L46" s="72"/>
    </row>
    <row r="47" spans="1:12" x14ac:dyDescent="0.25">
      <c r="A47" s="71"/>
      <c r="B47" s="62"/>
      <c r="C47" s="62"/>
      <c r="D47" s="62"/>
      <c r="E47" s="62"/>
      <c r="F47" s="62"/>
      <c r="G47" s="62"/>
      <c r="H47" s="62"/>
      <c r="I47" s="62"/>
      <c r="J47" s="62"/>
      <c r="K47" s="62"/>
      <c r="L47" s="72"/>
    </row>
    <row r="48" spans="1:12" x14ac:dyDescent="0.25">
      <c r="A48" s="71"/>
      <c r="B48" s="62"/>
      <c r="C48" s="62"/>
      <c r="D48" s="62"/>
      <c r="E48" s="62"/>
      <c r="F48" s="62"/>
      <c r="G48" s="62"/>
      <c r="H48" s="62"/>
      <c r="I48" s="62"/>
      <c r="J48" s="62"/>
      <c r="K48" s="62"/>
      <c r="L48" s="72"/>
    </row>
    <row r="49" spans="1:12" x14ac:dyDescent="0.25">
      <c r="A49" s="71"/>
      <c r="B49" s="62"/>
      <c r="C49" s="62"/>
      <c r="D49" s="62"/>
      <c r="E49" s="62"/>
      <c r="F49" s="62"/>
      <c r="G49" s="62"/>
      <c r="H49" s="62"/>
      <c r="I49" s="62"/>
      <c r="J49" s="62"/>
      <c r="K49" s="62"/>
      <c r="L49" s="72"/>
    </row>
    <row r="50" spans="1:12" x14ac:dyDescent="0.25">
      <c r="A50" s="71"/>
      <c r="B50" s="62"/>
      <c r="C50" s="62"/>
      <c r="D50" s="62"/>
      <c r="E50" s="62"/>
      <c r="F50" s="62"/>
      <c r="G50" s="62"/>
      <c r="H50" s="62"/>
      <c r="I50" s="62"/>
      <c r="J50" s="62"/>
      <c r="K50" s="62"/>
      <c r="L50" s="72"/>
    </row>
    <row r="51" spans="1:12" x14ac:dyDescent="0.25">
      <c r="A51" s="71"/>
      <c r="B51" s="62"/>
      <c r="C51" s="62"/>
      <c r="D51" s="62"/>
      <c r="E51" s="62"/>
      <c r="F51" s="62"/>
      <c r="G51" s="62"/>
      <c r="H51" s="62"/>
      <c r="I51" s="62"/>
      <c r="J51" s="62"/>
      <c r="K51" s="62"/>
      <c r="L51" s="72"/>
    </row>
    <row r="52" spans="1:12" x14ac:dyDescent="0.25">
      <c r="A52" s="71"/>
      <c r="B52" s="62"/>
      <c r="C52" s="62"/>
      <c r="D52" s="62"/>
      <c r="E52" s="62"/>
      <c r="F52" s="62"/>
      <c r="G52" s="62"/>
      <c r="H52" s="62"/>
      <c r="I52" s="62"/>
      <c r="J52" s="62"/>
      <c r="K52" s="62"/>
      <c r="L52" s="72"/>
    </row>
    <row r="53" spans="1:12" x14ac:dyDescent="0.25">
      <c r="A53" s="71"/>
      <c r="B53" s="62"/>
      <c r="C53" s="62"/>
      <c r="D53" s="62"/>
      <c r="E53" s="62"/>
      <c r="F53" s="62"/>
      <c r="G53" s="62"/>
      <c r="H53" s="62"/>
      <c r="I53" s="62"/>
      <c r="J53" s="62"/>
      <c r="K53" s="62"/>
      <c r="L53" s="72"/>
    </row>
    <row r="54" spans="1:12" x14ac:dyDescent="0.25">
      <c r="A54" s="71"/>
      <c r="B54" s="62"/>
      <c r="C54" s="62"/>
      <c r="D54" s="62"/>
      <c r="E54" s="62"/>
      <c r="F54" s="62"/>
      <c r="G54" s="62"/>
      <c r="H54" s="62"/>
      <c r="I54" s="62"/>
      <c r="J54" s="62"/>
      <c r="K54" s="62"/>
      <c r="L54" s="72"/>
    </row>
    <row r="55" spans="1:12" x14ac:dyDescent="0.25">
      <c r="A55" s="71"/>
      <c r="B55" s="62"/>
      <c r="C55" s="62"/>
      <c r="D55" s="62"/>
      <c r="E55" s="62"/>
      <c r="F55" s="62"/>
      <c r="G55" s="62"/>
      <c r="H55" s="62"/>
      <c r="I55" s="62"/>
      <c r="J55" s="62"/>
      <c r="K55" s="62"/>
      <c r="L55" s="72"/>
    </row>
    <row r="56" spans="1:12" x14ac:dyDescent="0.25">
      <c r="A56" s="71"/>
      <c r="B56" s="62"/>
      <c r="C56" s="62"/>
      <c r="D56" s="62"/>
      <c r="E56" s="62"/>
      <c r="F56" s="62"/>
      <c r="G56" s="62"/>
      <c r="H56" s="62"/>
      <c r="I56" s="62"/>
      <c r="J56" s="62"/>
      <c r="K56" s="62"/>
      <c r="L56" s="72"/>
    </row>
    <row r="57" spans="1:12" x14ac:dyDescent="0.25">
      <c r="A57" s="71"/>
      <c r="B57" s="62"/>
      <c r="C57" s="62"/>
      <c r="D57" s="62"/>
      <c r="E57" s="62"/>
      <c r="F57" s="62"/>
      <c r="G57" s="62"/>
      <c r="H57" s="62"/>
      <c r="I57" s="62"/>
      <c r="J57" s="62"/>
      <c r="K57" s="62"/>
      <c r="L57" s="72"/>
    </row>
    <row r="58" spans="1:12" x14ac:dyDescent="0.25">
      <c r="A58" s="71"/>
      <c r="B58" s="62"/>
      <c r="C58" s="62"/>
      <c r="D58" s="62"/>
      <c r="E58" s="62"/>
      <c r="F58" s="62"/>
      <c r="G58" s="62"/>
      <c r="H58" s="62"/>
      <c r="I58" s="62"/>
      <c r="J58" s="62"/>
      <c r="K58" s="62"/>
      <c r="L58" s="72"/>
    </row>
    <row r="59" spans="1:12" x14ac:dyDescent="0.25">
      <c r="A59" s="71"/>
      <c r="B59" s="62"/>
      <c r="C59" s="62"/>
      <c r="D59" s="62"/>
      <c r="E59" s="62"/>
      <c r="F59" s="62"/>
      <c r="G59" s="62"/>
      <c r="H59" s="62"/>
      <c r="I59" s="62"/>
      <c r="J59" s="62"/>
      <c r="K59" s="62"/>
      <c r="L59" s="72"/>
    </row>
    <row r="60" spans="1:12" x14ac:dyDescent="0.25">
      <c r="A60" s="71"/>
      <c r="B60" s="62"/>
      <c r="C60" s="62"/>
      <c r="D60" s="62"/>
      <c r="E60" s="62"/>
      <c r="F60" s="62"/>
      <c r="G60" s="62"/>
      <c r="H60" s="62"/>
      <c r="I60" s="62"/>
      <c r="J60" s="62"/>
      <c r="K60" s="62"/>
      <c r="L60" s="72"/>
    </row>
    <row r="61" spans="1:12" x14ac:dyDescent="0.25">
      <c r="A61" s="74"/>
      <c r="B61" s="75"/>
      <c r="C61" s="75"/>
      <c r="D61" s="75"/>
      <c r="E61" s="75"/>
      <c r="F61" s="75"/>
      <c r="G61" s="75"/>
      <c r="H61" s="75"/>
      <c r="I61" s="75"/>
      <c r="J61" s="75"/>
      <c r="K61" s="75"/>
      <c r="L61" s="76"/>
    </row>
    <row r="62" spans="1:12" x14ac:dyDescent="0.25">
      <c r="A62" s="77"/>
      <c r="B62" s="78"/>
      <c r="C62" s="78"/>
      <c r="D62" s="78"/>
      <c r="E62" s="78"/>
      <c r="F62" s="78"/>
      <c r="G62" s="78"/>
      <c r="H62" s="78"/>
      <c r="I62" s="78"/>
      <c r="J62" s="78"/>
      <c r="K62" s="78"/>
      <c r="L62" s="79"/>
    </row>
    <row r="63" spans="1:12" ht="27" customHeight="1" x14ac:dyDescent="0.5">
      <c r="A63" s="71"/>
      <c r="B63" s="360" t="s">
        <v>113</v>
      </c>
      <c r="C63" s="361"/>
      <c r="D63" s="361"/>
      <c r="E63" s="361"/>
      <c r="F63" s="361"/>
      <c r="G63" s="361"/>
      <c r="H63" s="361"/>
      <c r="I63" s="361"/>
      <c r="J63" s="361"/>
      <c r="K63" s="362"/>
      <c r="L63" s="72"/>
    </row>
    <row r="64" spans="1:12" x14ac:dyDescent="0.25">
      <c r="A64" s="71"/>
      <c r="B64" s="62"/>
      <c r="C64" s="62"/>
      <c r="D64" s="62"/>
      <c r="E64" s="62"/>
      <c r="F64" s="62"/>
      <c r="G64" s="62"/>
      <c r="H64" s="62"/>
      <c r="I64" s="62"/>
      <c r="J64" s="62"/>
      <c r="K64" s="62"/>
      <c r="L64" s="72"/>
    </row>
    <row r="65" spans="1:12" ht="24.75" x14ac:dyDescent="0.5">
      <c r="A65" s="71"/>
      <c r="B65" s="349" t="s">
        <v>7</v>
      </c>
      <c r="C65" s="350"/>
      <c r="D65" s="62"/>
      <c r="E65" s="62"/>
      <c r="F65" s="62"/>
      <c r="G65" s="62"/>
      <c r="H65" s="62"/>
      <c r="I65" s="62"/>
      <c r="J65" s="62"/>
      <c r="K65" s="62"/>
      <c r="L65" s="72"/>
    </row>
    <row r="66" spans="1:12" ht="24.95" customHeight="1" x14ac:dyDescent="0.4">
      <c r="A66" s="71"/>
      <c r="B66" s="144" t="s">
        <v>18</v>
      </c>
      <c r="C66" s="139">
        <f>IF('معلومات أساسية عن الأنظمة'!C8 = "", 0, COUNTIFS('حالة الالتزام بالضوابط - نظام ١'!I106:I110, tbl_choices!C7,'حالة الالتزام بالضوابط - نظام ١'!F106:F110,"أساسي"))</f>
        <v>0</v>
      </c>
      <c r="D66" s="62"/>
      <c r="E66" s="62"/>
      <c r="F66" s="62"/>
      <c r="G66" s="62"/>
      <c r="H66" s="62"/>
      <c r="I66" s="62"/>
      <c r="J66" s="62"/>
      <c r="K66" s="62"/>
      <c r="L66" s="72"/>
    </row>
    <row r="67" spans="1:12" ht="24.95" customHeight="1" x14ac:dyDescent="0.4">
      <c r="A67" s="71"/>
      <c r="B67" s="144" t="s">
        <v>19</v>
      </c>
      <c r="C67" s="139">
        <f>IF('معلومات أساسية عن الأنظمة'!C8 = "", 0, COUNTIFS('حالة الالتزام بالضوابط - نظام ١'!I106:I110, tbl_choices!C8,'حالة الالتزام بالضوابط - نظام ١'!F106:F110,"أساسي"))</f>
        <v>0</v>
      </c>
      <c r="D67" s="62"/>
      <c r="E67" s="62"/>
      <c r="F67" s="62"/>
      <c r="G67" s="62"/>
      <c r="H67" s="62"/>
      <c r="I67" s="62"/>
      <c r="J67" s="62"/>
      <c r="K67" s="62"/>
      <c r="L67" s="72"/>
    </row>
    <row r="68" spans="1:12" ht="24.95" customHeight="1" x14ac:dyDescent="0.4">
      <c r="A68" s="71"/>
      <c r="B68" s="144" t="s">
        <v>20</v>
      </c>
      <c r="C68" s="139">
        <f>IF('معلومات أساسية عن الأنظمة'!C8 = "", 0, COUNTIFS('حالة الالتزام بالضوابط - نظام ١'!I106:I110, tbl_choices!C9,'حالة الالتزام بالضوابط - نظام ١'!F106:F110,"أساسي"))</f>
        <v>0</v>
      </c>
      <c r="D68" s="62"/>
      <c r="E68" s="62"/>
      <c r="F68" s="62"/>
      <c r="G68" s="62"/>
      <c r="H68" s="62"/>
      <c r="I68" s="62"/>
      <c r="J68" s="62"/>
      <c r="K68" s="62"/>
      <c r="L68" s="72"/>
    </row>
    <row r="69" spans="1:12" ht="24.95" customHeight="1" x14ac:dyDescent="0.4">
      <c r="A69" s="71"/>
      <c r="B69" s="144" t="s">
        <v>327</v>
      </c>
      <c r="C69" s="139">
        <f>IF('معلومات أساسية عن الأنظمة'!C8 = "", 0, COUNTIFS('حالة الالتزام بالضوابط - نظام ١'!I106:I110, tbl_choices!C10,'حالة الالتزام بالضوابط - نظام ١'!F106:F110,"أساسي"))</f>
        <v>0</v>
      </c>
      <c r="D69" s="62"/>
      <c r="E69" s="62"/>
      <c r="F69" s="62"/>
      <c r="G69" s="62"/>
      <c r="H69" s="62"/>
      <c r="I69" s="62"/>
      <c r="J69" s="62"/>
      <c r="K69" s="62"/>
      <c r="L69" s="72"/>
    </row>
    <row r="70" spans="1:12" x14ac:dyDescent="0.25">
      <c r="A70" s="71"/>
      <c r="B70" s="62"/>
      <c r="C70" s="62"/>
      <c r="D70" s="62"/>
      <c r="E70" s="62"/>
      <c r="F70" s="62"/>
      <c r="G70" s="62"/>
      <c r="H70" s="62"/>
      <c r="I70" s="62"/>
      <c r="J70" s="62"/>
      <c r="K70" s="62"/>
      <c r="L70" s="72"/>
    </row>
    <row r="71" spans="1:12" x14ac:dyDescent="0.25">
      <c r="A71" s="71"/>
      <c r="B71" s="62"/>
      <c r="C71" s="62"/>
      <c r="D71" s="62"/>
      <c r="E71" s="62"/>
      <c r="F71" s="62"/>
      <c r="G71" s="62"/>
      <c r="H71" s="62"/>
      <c r="I71" s="62"/>
      <c r="J71" s="62"/>
      <c r="K71" s="62"/>
      <c r="L71" s="72"/>
    </row>
    <row r="72" spans="1:12" x14ac:dyDescent="0.25">
      <c r="A72" s="71"/>
      <c r="B72" s="62"/>
      <c r="C72" s="62"/>
      <c r="D72" s="62"/>
      <c r="E72" s="62"/>
      <c r="F72" s="62"/>
      <c r="G72" s="62"/>
      <c r="H72" s="62"/>
      <c r="I72" s="62"/>
      <c r="J72" s="62"/>
      <c r="K72" s="62"/>
      <c r="L72" s="72"/>
    </row>
    <row r="73" spans="1:12" x14ac:dyDescent="0.25">
      <c r="A73" s="71"/>
      <c r="B73" s="62"/>
      <c r="C73" s="62"/>
      <c r="D73" s="62"/>
      <c r="E73" s="62"/>
      <c r="F73" s="62"/>
      <c r="G73" s="62"/>
      <c r="H73" s="62"/>
      <c r="I73" s="62"/>
      <c r="J73" s="62"/>
      <c r="K73" s="62"/>
      <c r="L73" s="72"/>
    </row>
    <row r="74" spans="1:12" x14ac:dyDescent="0.25">
      <c r="A74" s="71"/>
      <c r="B74" s="62"/>
      <c r="C74" s="62"/>
      <c r="D74" s="62"/>
      <c r="E74" s="62"/>
      <c r="F74" s="62"/>
      <c r="G74" s="62"/>
      <c r="H74" s="62"/>
      <c r="I74" s="62"/>
      <c r="J74" s="62"/>
      <c r="K74" s="62"/>
      <c r="L74" s="72"/>
    </row>
    <row r="75" spans="1:12" x14ac:dyDescent="0.25">
      <c r="A75" s="71"/>
      <c r="B75" s="62"/>
      <c r="C75" s="62"/>
      <c r="D75" s="62"/>
      <c r="E75" s="62"/>
      <c r="F75" s="62"/>
      <c r="G75" s="62"/>
      <c r="H75" s="62"/>
      <c r="I75" s="62"/>
      <c r="J75" s="62"/>
      <c r="K75" s="62"/>
      <c r="L75" s="72"/>
    </row>
    <row r="76" spans="1:12" x14ac:dyDescent="0.25">
      <c r="A76" s="71"/>
      <c r="B76" s="62"/>
      <c r="C76" s="62"/>
      <c r="D76" s="62"/>
      <c r="E76" s="62"/>
      <c r="F76" s="62"/>
      <c r="G76" s="62"/>
      <c r="H76" s="62"/>
      <c r="I76" s="62"/>
      <c r="J76" s="62"/>
      <c r="K76" s="62"/>
      <c r="L76" s="72"/>
    </row>
    <row r="77" spans="1:12" x14ac:dyDescent="0.25">
      <c r="A77" s="71"/>
      <c r="B77" s="62"/>
      <c r="C77" s="62"/>
      <c r="D77" s="62"/>
      <c r="E77" s="62"/>
      <c r="F77" s="62"/>
      <c r="G77" s="62"/>
      <c r="H77" s="62"/>
      <c r="I77" s="62"/>
      <c r="J77" s="62"/>
      <c r="K77" s="62"/>
      <c r="L77" s="72"/>
    </row>
    <row r="78" spans="1:12" x14ac:dyDescent="0.25">
      <c r="A78" s="71"/>
      <c r="B78" s="62"/>
      <c r="C78" s="62"/>
      <c r="D78" s="62"/>
      <c r="E78" s="62"/>
      <c r="F78" s="62"/>
      <c r="G78" s="62"/>
      <c r="H78" s="62"/>
      <c r="I78" s="62"/>
      <c r="J78" s="62"/>
      <c r="K78" s="62"/>
      <c r="L78" s="72"/>
    </row>
    <row r="79" spans="1:12" x14ac:dyDescent="0.25">
      <c r="A79" s="71"/>
      <c r="B79" s="62"/>
      <c r="C79" s="62"/>
      <c r="D79" s="62"/>
      <c r="E79" s="62"/>
      <c r="F79" s="62"/>
      <c r="G79" s="62"/>
      <c r="H79" s="62"/>
      <c r="I79" s="62"/>
      <c r="J79" s="62"/>
      <c r="K79" s="62"/>
      <c r="L79" s="72"/>
    </row>
    <row r="80" spans="1:12" x14ac:dyDescent="0.25">
      <c r="A80" s="71"/>
      <c r="B80" s="62"/>
      <c r="C80" s="62"/>
      <c r="D80" s="62"/>
      <c r="E80" s="62"/>
      <c r="F80" s="62"/>
      <c r="G80" s="62"/>
      <c r="H80" s="62"/>
      <c r="I80" s="62"/>
      <c r="J80" s="62"/>
      <c r="K80" s="62"/>
      <c r="L80" s="72"/>
    </row>
    <row r="81" spans="1:12" x14ac:dyDescent="0.25">
      <c r="A81" s="71"/>
      <c r="B81" s="62"/>
      <c r="C81" s="62"/>
      <c r="D81" s="62"/>
      <c r="E81" s="62"/>
      <c r="F81" s="62"/>
      <c r="G81" s="62"/>
      <c r="H81" s="62"/>
      <c r="I81" s="62"/>
      <c r="J81" s="62"/>
      <c r="K81" s="62"/>
      <c r="L81" s="72"/>
    </row>
    <row r="82" spans="1:12" x14ac:dyDescent="0.25">
      <c r="A82" s="71"/>
      <c r="B82" s="62"/>
      <c r="C82" s="62"/>
      <c r="D82" s="62"/>
      <c r="E82" s="62"/>
      <c r="F82" s="62"/>
      <c r="G82" s="62"/>
      <c r="H82" s="62"/>
      <c r="I82" s="62"/>
      <c r="J82" s="62"/>
      <c r="K82" s="62"/>
      <c r="L82" s="72"/>
    </row>
    <row r="83" spans="1:12" x14ac:dyDescent="0.25">
      <c r="A83" s="71"/>
      <c r="B83" s="62"/>
      <c r="C83" s="62"/>
      <c r="D83" s="62"/>
      <c r="E83" s="62"/>
      <c r="F83" s="62"/>
      <c r="G83" s="62"/>
      <c r="H83" s="62"/>
      <c r="I83" s="62"/>
      <c r="J83" s="62"/>
      <c r="K83" s="62"/>
      <c r="L83" s="72"/>
    </row>
    <row r="84" spans="1:12" x14ac:dyDescent="0.25">
      <c r="A84" s="74"/>
      <c r="B84" s="75"/>
      <c r="C84" s="75"/>
      <c r="D84" s="75"/>
      <c r="E84" s="75"/>
      <c r="F84" s="75"/>
      <c r="G84" s="75"/>
      <c r="H84" s="75"/>
      <c r="I84" s="75"/>
      <c r="J84" s="75"/>
      <c r="K84" s="75"/>
      <c r="L84" s="76"/>
    </row>
    <row r="85" spans="1:12" x14ac:dyDescent="0.25">
      <c r="A85" s="77"/>
      <c r="B85" s="78"/>
      <c r="C85" s="78"/>
      <c r="D85" s="78"/>
      <c r="E85" s="78"/>
      <c r="F85" s="78"/>
      <c r="G85" s="78"/>
      <c r="H85" s="78"/>
      <c r="I85" s="78"/>
      <c r="J85" s="78"/>
      <c r="K85" s="78"/>
      <c r="L85" s="79"/>
    </row>
    <row r="86" spans="1:12" ht="60" customHeight="1" x14ac:dyDescent="0.25">
      <c r="A86" s="52"/>
      <c r="B86" s="363" t="s">
        <v>117</v>
      </c>
      <c r="C86" s="364"/>
      <c r="D86" s="364"/>
      <c r="E86" s="364"/>
      <c r="F86" s="364"/>
      <c r="G86" s="364"/>
      <c r="H86" s="364"/>
      <c r="I86" s="364"/>
      <c r="J86" s="364"/>
      <c r="K86" s="365"/>
      <c r="L86" s="54"/>
    </row>
    <row r="87" spans="1:12" x14ac:dyDescent="0.25">
      <c r="A87" s="52"/>
      <c r="B87" s="53"/>
      <c r="C87" s="53"/>
      <c r="D87" s="53"/>
      <c r="E87" s="53"/>
      <c r="F87" s="53"/>
      <c r="G87" s="53"/>
      <c r="H87" s="53"/>
      <c r="I87" s="53"/>
      <c r="J87" s="53"/>
      <c r="K87" s="53"/>
      <c r="L87" s="54"/>
    </row>
    <row r="88" spans="1:12" ht="24.75" x14ac:dyDescent="0.5">
      <c r="A88" s="52"/>
      <c r="B88" s="349" t="s">
        <v>7</v>
      </c>
      <c r="C88" s="350"/>
      <c r="D88" s="53"/>
      <c r="E88" s="53"/>
      <c r="F88" s="53"/>
      <c r="G88" s="53"/>
      <c r="H88" s="53"/>
      <c r="I88" s="53"/>
      <c r="J88" s="53"/>
      <c r="K88" s="53"/>
      <c r="L88" s="54"/>
    </row>
    <row r="89" spans="1:12" ht="25.5" customHeight="1" x14ac:dyDescent="0.4">
      <c r="A89" s="52"/>
      <c r="B89" s="144" t="s">
        <v>18</v>
      </c>
      <c r="C89" s="139">
        <f>IF('معلومات أساسية عن الأنظمة'!C8 = "", 0, COUNTIFS('حالة الالتزام بالضوابط - نظام ١'!I111:I115, tbl_choices!C7,'حالة الالتزام بالضوابط - نظام ١'!F111:F115,"أساسي"))</f>
        <v>0</v>
      </c>
      <c r="D89" s="53"/>
      <c r="E89" s="53"/>
      <c r="F89" s="53"/>
      <c r="G89" s="53"/>
      <c r="H89" s="53"/>
      <c r="I89" s="53"/>
      <c r="J89" s="53"/>
      <c r="K89" s="53"/>
      <c r="L89" s="54"/>
    </row>
    <row r="90" spans="1:12" ht="25.5" customHeight="1" x14ac:dyDescent="0.4">
      <c r="A90" s="52"/>
      <c r="B90" s="144" t="s">
        <v>19</v>
      </c>
      <c r="C90" s="139">
        <f>IF('معلومات أساسية عن الأنظمة'!C8 = "", 0, COUNTIFS('حالة الالتزام بالضوابط - نظام ١'!I111:I115, tbl_choices!C8,'حالة الالتزام بالضوابط - نظام ١'!F111:F115,"أساسي"))</f>
        <v>0</v>
      </c>
      <c r="D90" s="53"/>
      <c r="E90" s="53"/>
      <c r="F90" s="53"/>
      <c r="G90" s="53"/>
      <c r="H90" s="53"/>
      <c r="I90" s="53"/>
      <c r="J90" s="53"/>
      <c r="K90" s="53"/>
      <c r="L90" s="54"/>
    </row>
    <row r="91" spans="1:12" ht="25.5" customHeight="1" x14ac:dyDescent="0.4">
      <c r="A91" s="52"/>
      <c r="B91" s="144" t="s">
        <v>20</v>
      </c>
      <c r="C91" s="139">
        <f>IF('معلومات أساسية عن الأنظمة'!C8 = "", 0, COUNTIFS('حالة الالتزام بالضوابط - نظام ١'!I111:I115, tbl_choices!C9,'حالة الالتزام بالضوابط - نظام ١'!F111:F115,"أساسي"))</f>
        <v>0</v>
      </c>
      <c r="D91" s="53"/>
      <c r="E91" s="53"/>
      <c r="F91" s="53"/>
      <c r="G91" s="53"/>
      <c r="H91" s="53"/>
      <c r="I91" s="53"/>
      <c r="J91" s="53"/>
      <c r="K91" s="53"/>
      <c r="L91" s="54"/>
    </row>
    <row r="92" spans="1:12" ht="25.5" customHeight="1" x14ac:dyDescent="0.4">
      <c r="A92" s="52"/>
      <c r="B92" s="144" t="s">
        <v>327</v>
      </c>
      <c r="C92" s="139">
        <f>IF('معلومات أساسية عن الأنظمة'!C8 = "", 0, COUNTIFS('حالة الالتزام بالضوابط - نظام ١'!I111:I115, tbl_choices!C10,'حالة الالتزام بالضوابط - نظام ١'!F111:F115,"أساسي"))</f>
        <v>0</v>
      </c>
      <c r="D92" s="53"/>
      <c r="E92" s="53"/>
      <c r="F92" s="53"/>
      <c r="G92" s="53"/>
      <c r="H92" s="53"/>
      <c r="I92" s="53"/>
      <c r="J92" s="53"/>
      <c r="K92" s="53"/>
      <c r="L92" s="54"/>
    </row>
    <row r="93" spans="1:12" x14ac:dyDescent="0.25">
      <c r="A93" s="52"/>
      <c r="B93" s="53"/>
      <c r="C93" s="53"/>
      <c r="D93" s="53"/>
      <c r="E93" s="53"/>
      <c r="F93" s="53"/>
      <c r="G93" s="53"/>
      <c r="H93" s="53"/>
      <c r="I93" s="53"/>
      <c r="J93" s="53"/>
      <c r="K93" s="53"/>
      <c r="L93" s="54"/>
    </row>
    <row r="94" spans="1:12" x14ac:dyDescent="0.25">
      <c r="A94" s="52"/>
      <c r="B94" s="53"/>
      <c r="C94" s="53"/>
      <c r="D94" s="53"/>
      <c r="E94" s="53"/>
      <c r="F94" s="53"/>
      <c r="G94" s="53"/>
      <c r="H94" s="53"/>
      <c r="I94" s="53"/>
      <c r="J94" s="53"/>
      <c r="K94" s="53"/>
      <c r="L94" s="54"/>
    </row>
    <row r="95" spans="1:12" x14ac:dyDescent="0.25">
      <c r="A95" s="52"/>
      <c r="B95" s="53"/>
      <c r="C95" s="53"/>
      <c r="D95" s="53"/>
      <c r="E95" s="53"/>
      <c r="F95" s="53"/>
      <c r="G95" s="53"/>
      <c r="H95" s="53"/>
      <c r="I95" s="53"/>
      <c r="J95" s="53"/>
      <c r="K95" s="53"/>
      <c r="L95" s="54"/>
    </row>
    <row r="96" spans="1:12" x14ac:dyDescent="0.25">
      <c r="A96" s="52"/>
      <c r="B96" s="53"/>
      <c r="C96" s="53"/>
      <c r="D96" s="53"/>
      <c r="E96" s="53"/>
      <c r="F96" s="53"/>
      <c r="G96" s="53"/>
      <c r="H96" s="53"/>
      <c r="I96" s="53"/>
      <c r="J96" s="53"/>
      <c r="K96" s="53"/>
      <c r="L96" s="54"/>
    </row>
    <row r="97" spans="1:12" x14ac:dyDescent="0.25">
      <c r="A97" s="52"/>
      <c r="B97" s="53"/>
      <c r="C97" s="53"/>
      <c r="D97" s="53"/>
      <c r="E97" s="53"/>
      <c r="F97" s="53"/>
      <c r="G97" s="53"/>
      <c r="H97" s="53"/>
      <c r="I97" s="53"/>
      <c r="J97" s="53"/>
      <c r="K97" s="53"/>
      <c r="L97" s="54"/>
    </row>
    <row r="98" spans="1:12" x14ac:dyDescent="0.25">
      <c r="A98" s="52"/>
      <c r="B98" s="53"/>
      <c r="C98" s="53"/>
      <c r="D98" s="53"/>
      <c r="E98" s="53"/>
      <c r="F98" s="53"/>
      <c r="G98" s="53"/>
      <c r="H98" s="53"/>
      <c r="I98" s="53"/>
      <c r="J98" s="53"/>
      <c r="K98" s="53"/>
      <c r="L98" s="54"/>
    </row>
    <row r="99" spans="1:12" x14ac:dyDescent="0.25">
      <c r="A99" s="52"/>
      <c r="B99" s="53"/>
      <c r="C99" s="53"/>
      <c r="D99" s="53"/>
      <c r="E99" s="53"/>
      <c r="F99" s="53"/>
      <c r="G99" s="53"/>
      <c r="H99" s="53"/>
      <c r="I99" s="53"/>
      <c r="J99" s="53"/>
      <c r="K99" s="53"/>
      <c r="L99" s="54"/>
    </row>
    <row r="100" spans="1:12" x14ac:dyDescent="0.25">
      <c r="A100" s="52"/>
      <c r="B100" s="53"/>
      <c r="C100" s="53"/>
      <c r="D100" s="53"/>
      <c r="E100" s="53"/>
      <c r="F100" s="53"/>
      <c r="G100" s="53"/>
      <c r="H100" s="53"/>
      <c r="I100" s="53"/>
      <c r="J100" s="53"/>
      <c r="K100" s="53"/>
      <c r="L100" s="54"/>
    </row>
    <row r="101" spans="1:12" x14ac:dyDescent="0.25">
      <c r="A101" s="52"/>
      <c r="B101" s="53"/>
      <c r="C101" s="53"/>
      <c r="D101" s="53"/>
      <c r="E101" s="53"/>
      <c r="F101" s="53"/>
      <c r="G101" s="53"/>
      <c r="H101" s="53"/>
      <c r="I101" s="53"/>
      <c r="J101" s="53"/>
      <c r="K101" s="53"/>
      <c r="L101" s="54"/>
    </row>
    <row r="102" spans="1:12" x14ac:dyDescent="0.25">
      <c r="A102" s="52"/>
      <c r="B102" s="53"/>
      <c r="C102" s="53"/>
      <c r="D102" s="53"/>
      <c r="E102" s="53"/>
      <c r="F102" s="53"/>
      <c r="G102" s="53"/>
      <c r="H102" s="53"/>
      <c r="I102" s="53"/>
      <c r="J102" s="53"/>
      <c r="K102" s="53"/>
      <c r="L102" s="54"/>
    </row>
    <row r="103" spans="1:12" x14ac:dyDescent="0.25">
      <c r="A103" s="52"/>
      <c r="B103" s="53"/>
      <c r="C103" s="53"/>
      <c r="D103" s="53"/>
      <c r="E103" s="53"/>
      <c r="F103" s="53"/>
      <c r="G103" s="53"/>
      <c r="H103" s="53"/>
      <c r="I103" s="53"/>
      <c r="J103" s="53"/>
      <c r="K103" s="53"/>
      <c r="L103" s="54"/>
    </row>
    <row r="104" spans="1:12" x14ac:dyDescent="0.25">
      <c r="A104" s="52"/>
      <c r="B104" s="53"/>
      <c r="C104" s="53"/>
      <c r="D104" s="53"/>
      <c r="E104" s="53"/>
      <c r="F104" s="53"/>
      <c r="G104" s="53"/>
      <c r="H104" s="53"/>
      <c r="I104" s="53"/>
      <c r="J104" s="53"/>
      <c r="K104" s="53"/>
      <c r="L104" s="54"/>
    </row>
    <row r="105" spans="1:12" x14ac:dyDescent="0.25">
      <c r="A105" s="52"/>
      <c r="B105" s="53"/>
      <c r="C105" s="53"/>
      <c r="D105" s="53"/>
      <c r="E105" s="53"/>
      <c r="F105" s="53"/>
      <c r="G105" s="53"/>
      <c r="H105" s="53"/>
      <c r="I105" s="53"/>
      <c r="J105" s="53"/>
      <c r="K105" s="53"/>
      <c r="L105" s="54"/>
    </row>
    <row r="106" spans="1:12" x14ac:dyDescent="0.25">
      <c r="A106" s="52"/>
      <c r="B106" s="53"/>
      <c r="C106" s="53"/>
      <c r="D106" s="53"/>
      <c r="E106" s="53"/>
      <c r="F106" s="53"/>
      <c r="G106" s="53"/>
      <c r="H106" s="53"/>
      <c r="I106" s="53"/>
      <c r="J106" s="53"/>
      <c r="K106" s="53"/>
      <c r="L106" s="54"/>
    </row>
    <row r="107" spans="1:12" x14ac:dyDescent="0.25">
      <c r="A107" s="55"/>
      <c r="B107" s="56"/>
      <c r="C107" s="56"/>
      <c r="D107" s="56"/>
      <c r="E107" s="56"/>
      <c r="F107" s="56"/>
      <c r="G107" s="56"/>
      <c r="H107" s="56"/>
      <c r="I107" s="56"/>
      <c r="J107" s="56"/>
      <c r="K107" s="56"/>
      <c r="L107" s="57"/>
    </row>
    <row r="108" spans="1:12" ht="20.100000000000001" customHeight="1" x14ac:dyDescent="0.4">
      <c r="A108" s="345" t="str">
        <f>"التصنيف:  "&amp;الرئيسية!E10 &amp; "                                                                                                                                                                                  إشارة المشاركة:  "&amp;الرئيسية!H10</f>
        <v>التصنيف:  متاح                                                                                                                                                                                  إشارة المشاركة:  أبيض</v>
      </c>
      <c r="B108" s="345"/>
      <c r="C108" s="345"/>
      <c r="D108" s="345"/>
      <c r="E108" s="345"/>
      <c r="F108" s="345"/>
      <c r="G108" s="345"/>
      <c r="H108" s="345"/>
      <c r="I108" s="345"/>
      <c r="J108" s="345"/>
      <c r="K108" s="345"/>
      <c r="L108" s="346"/>
    </row>
  </sheetData>
  <sheetProtection password="D7AE" sheet="1" objects="1" scenarios="1"/>
  <mergeCells count="12">
    <mergeCell ref="A108:L108"/>
    <mergeCell ref="B1:K2"/>
    <mergeCell ref="B6:C6"/>
    <mergeCell ref="B42:C42"/>
    <mergeCell ref="B65:C65"/>
    <mergeCell ref="B88:C88"/>
    <mergeCell ref="B3:K3"/>
    <mergeCell ref="B17:K17"/>
    <mergeCell ref="B19:C19"/>
    <mergeCell ref="B40:K40"/>
    <mergeCell ref="B63:K63"/>
    <mergeCell ref="B86:K86"/>
  </mergeCells>
  <conditionalFormatting sqref="C30">
    <cfRule type="cellIs" dxfId="1703" priority="1" operator="equal">
      <formula>"Not Applicable"</formula>
    </cfRule>
    <cfRule type="cellIs" dxfId="1702" priority="2" operator="equal">
      <formula>"Compliant"</formula>
    </cfRule>
    <cfRule type="cellIs" dxfId="1701" priority="3" operator="equal">
      <formula>"Partially Compliant"</formula>
    </cfRule>
    <cfRule type="cellIs" dxfId="1700" priority="4" operator="equal">
      <formula>"Non-Compliant"</formula>
    </cfRule>
  </conditionalFormatting>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&amp;R&amp;"Calibri"&amp;11&amp;K000000&amp;"Times New Roman,Regular"&amp;12&amp;G | &amp;P_x000D_&amp;1#&amp;"Courier New"&amp;10&amp;K317100متاح</oddFooter>
    <firstHeader>&amp;R&amp;F</firstHeader>
    <firstFooter>&amp;R&amp;"Calibri"&amp;11&amp;K000000&amp;"Times New Roman,Regular"&amp;12&amp;G | &amp;P_x000D_&amp;1#&amp;"Courier New"&amp;10&amp;K317100متاح</firstFooter>
  </headerFooter>
  <rowBreaks count="3" manualBreakCount="3">
    <brk id="38" max="16383" man="1"/>
    <brk id="61" max="16383" man="1"/>
    <brk id="84" max="16383" man="1"/>
  </rowBreaks>
  <drawing r:id="rId2"/>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122"/>
  <sheetViews>
    <sheetView showGridLines="0" showRowColHeaders="0" showZeros="0" rightToLeft="1" zoomScaleNormal="100" workbookViewId="0"/>
  </sheetViews>
  <sheetFormatPr defaultColWidth="9.140625" defaultRowHeight="18.75" x14ac:dyDescent="0.3"/>
  <cols>
    <col min="1" max="1" width="5.85546875" style="196" customWidth="1"/>
    <col min="2" max="2" width="23.42578125" style="196" customWidth="1"/>
    <col min="3" max="3" width="7.85546875" style="196" customWidth="1"/>
    <col min="4" max="4" width="23.140625" style="196" customWidth="1"/>
    <col min="5" max="5" width="3.140625" style="196" customWidth="1"/>
    <col min="6" max="6" width="10.42578125" style="197" customWidth="1"/>
    <col min="7" max="7" width="10.85546875" style="197" customWidth="1"/>
    <col min="8" max="8" width="29.140625" style="196" customWidth="1"/>
    <col min="9" max="9" width="13.85546875" style="196" customWidth="1"/>
    <col min="10" max="10" width="15.5703125" style="196" hidden="1" customWidth="1"/>
    <col min="11" max="12" width="19.85546875" style="196" customWidth="1"/>
    <col min="13" max="13" width="16.5703125" style="196" customWidth="1"/>
    <col min="14" max="14" width="8.140625" style="196" customWidth="1"/>
    <col min="15" max="16384" width="9.140625" style="196"/>
  </cols>
  <sheetData>
    <row r="1" spans="1:15" s="195" customFormat="1" ht="22.5" customHeight="1" x14ac:dyDescent="0.3">
      <c r="A1" s="200"/>
      <c r="B1" s="201"/>
      <c r="C1" s="201"/>
      <c r="D1" s="201"/>
      <c r="E1" s="201"/>
      <c r="F1" s="202"/>
      <c r="G1" s="202"/>
      <c r="H1" s="201"/>
      <c r="I1" s="203"/>
      <c r="J1" s="203"/>
      <c r="K1" s="203"/>
      <c r="L1" s="203"/>
      <c r="M1" s="203"/>
      <c r="N1" s="204"/>
      <c r="O1" s="205"/>
    </row>
    <row r="2" spans="1:15" s="195" customFormat="1" ht="22.5" customHeight="1" x14ac:dyDescent="0.3">
      <c r="A2" s="206"/>
      <c r="B2" s="111"/>
      <c r="C2" s="111"/>
      <c r="D2" s="111"/>
      <c r="E2" s="111"/>
      <c r="F2" s="198"/>
      <c r="G2" s="198"/>
      <c r="H2" s="111"/>
      <c r="I2" s="199"/>
      <c r="J2" s="199"/>
      <c r="K2" s="199"/>
      <c r="L2" s="199"/>
      <c r="M2" s="199"/>
      <c r="N2" s="113"/>
      <c r="O2" s="207"/>
    </row>
    <row r="3" spans="1:15" s="195" customFormat="1" ht="22.5" customHeight="1" x14ac:dyDescent="0.3">
      <c r="A3" s="206"/>
      <c r="B3" s="111"/>
      <c r="C3" s="111"/>
      <c r="D3" s="111"/>
      <c r="E3" s="111"/>
      <c r="F3" s="198"/>
      <c r="G3" s="198"/>
      <c r="H3" s="111"/>
      <c r="I3" s="199"/>
      <c r="J3" s="199"/>
      <c r="K3" s="199"/>
      <c r="L3" s="199"/>
      <c r="M3" s="199"/>
      <c r="N3" s="113"/>
      <c r="O3" s="207"/>
    </row>
    <row r="4" spans="1:15" s="195" customFormat="1" ht="50.1" customHeight="1" x14ac:dyDescent="0.3">
      <c r="A4" s="206"/>
      <c r="B4" s="111"/>
      <c r="C4" s="111"/>
      <c r="D4" s="111"/>
      <c r="E4" s="111"/>
      <c r="F4" s="198"/>
      <c r="G4" s="198"/>
      <c r="H4" s="111"/>
      <c r="I4" s="199"/>
      <c r="J4" s="199"/>
      <c r="K4" s="199"/>
      <c r="L4" s="199"/>
      <c r="M4" s="199"/>
      <c r="N4" s="113"/>
      <c r="O4" s="207"/>
    </row>
    <row r="5" spans="1:15" s="195" customFormat="1" ht="35.1" customHeight="1" x14ac:dyDescent="0.3">
      <c r="A5" s="208"/>
      <c r="B5" s="209"/>
      <c r="C5" s="209"/>
      <c r="D5" s="209"/>
      <c r="E5" s="209"/>
      <c r="F5" s="110"/>
      <c r="G5" s="110"/>
      <c r="H5" s="209"/>
      <c r="I5" s="59"/>
      <c r="J5" s="59"/>
      <c r="K5" s="59"/>
      <c r="L5" s="59"/>
      <c r="M5" s="59"/>
      <c r="N5" s="113"/>
      <c r="O5" s="207"/>
    </row>
    <row r="6" spans="1:15" s="195" customFormat="1" ht="30" customHeight="1" x14ac:dyDescent="0.3">
      <c r="A6" s="208"/>
      <c r="B6" s="209"/>
      <c r="C6" s="209"/>
      <c r="D6" s="209"/>
      <c r="E6" s="209"/>
      <c r="F6" s="110"/>
      <c r="G6" s="110"/>
      <c r="H6" s="209"/>
      <c r="I6" s="58"/>
      <c r="J6" s="58"/>
      <c r="K6" s="58"/>
      <c r="L6" s="58"/>
      <c r="M6" s="58"/>
      <c r="N6" s="113"/>
      <c r="O6" s="207"/>
    </row>
    <row r="7" spans="1:15" s="195" customFormat="1" ht="30" customHeight="1" x14ac:dyDescent="0.5">
      <c r="A7" s="208"/>
      <c r="B7" s="138" t="s">
        <v>330</v>
      </c>
      <c r="C7" s="369">
        <f>'معلومات أساسية عن الأنظمة'!B9</f>
        <v>2</v>
      </c>
      <c r="D7" s="370"/>
      <c r="E7" s="371"/>
      <c r="F7" s="336" t="s">
        <v>266</v>
      </c>
      <c r="G7" s="337"/>
      <c r="H7" s="372">
        <f>'معلومات أساسية عن الأنظمة'!C9</f>
        <v>0</v>
      </c>
      <c r="I7" s="373"/>
      <c r="J7" s="373"/>
      <c r="K7" s="373"/>
      <c r="L7" s="373"/>
      <c r="M7" s="374"/>
      <c r="N7" s="113"/>
      <c r="O7" s="207"/>
    </row>
    <row r="8" spans="1:15" s="195" customFormat="1" ht="6.95" customHeight="1" x14ac:dyDescent="0.3">
      <c r="A8" s="208"/>
      <c r="B8" s="211"/>
      <c r="C8" s="211"/>
      <c r="D8" s="211"/>
      <c r="E8" s="211"/>
      <c r="F8" s="114"/>
      <c r="G8" s="114"/>
      <c r="H8" s="211"/>
      <c r="I8" s="115"/>
      <c r="J8" s="115"/>
      <c r="K8" s="115"/>
      <c r="L8" s="115"/>
      <c r="M8" s="115"/>
      <c r="N8" s="113"/>
      <c r="O8" s="207"/>
    </row>
    <row r="9" spans="1:15" s="195" customFormat="1" ht="54" x14ac:dyDescent="0.3">
      <c r="A9" s="208"/>
      <c r="B9" s="160" t="s">
        <v>264</v>
      </c>
      <c r="C9" s="341" t="s">
        <v>263</v>
      </c>
      <c r="D9" s="341"/>
      <c r="E9" s="341"/>
      <c r="F9" s="160" t="s">
        <v>267</v>
      </c>
      <c r="G9" s="160" t="s">
        <v>262</v>
      </c>
      <c r="H9" s="160" t="s">
        <v>270</v>
      </c>
      <c r="I9" s="160" t="s">
        <v>12</v>
      </c>
      <c r="J9" s="160"/>
      <c r="K9" s="160" t="s">
        <v>274</v>
      </c>
      <c r="L9" s="160" t="s">
        <v>21</v>
      </c>
      <c r="M9" s="160" t="s">
        <v>49</v>
      </c>
      <c r="N9" s="113"/>
      <c r="O9" s="207"/>
    </row>
    <row r="10" spans="1:15" s="195" customFormat="1" ht="3.95" customHeight="1" x14ac:dyDescent="0.3">
      <c r="A10" s="206"/>
      <c r="B10" s="112"/>
      <c r="C10" s="112"/>
      <c r="D10" s="112"/>
      <c r="E10" s="112"/>
      <c r="F10" s="112"/>
      <c r="G10" s="112"/>
      <c r="H10" s="112"/>
      <c r="I10" s="112"/>
      <c r="J10" s="112"/>
      <c r="K10" s="112"/>
      <c r="L10" s="112"/>
      <c r="M10" s="112"/>
      <c r="N10" s="113"/>
      <c r="O10" s="207"/>
    </row>
    <row r="11" spans="1:15" ht="185.1" customHeight="1" x14ac:dyDescent="0.3">
      <c r="A11" s="212"/>
      <c r="B11" s="342" t="s">
        <v>65</v>
      </c>
      <c r="C11" s="159" t="s">
        <v>64</v>
      </c>
      <c r="D11" s="343" t="s">
        <v>31</v>
      </c>
      <c r="E11" s="344"/>
      <c r="F11" s="133" t="s">
        <v>268</v>
      </c>
      <c r="G11" s="133" t="s">
        <v>61</v>
      </c>
      <c r="H11" s="134" t="s">
        <v>386</v>
      </c>
      <c r="I11" s="141" t="str">
        <f>IF('معلومات أساسية عن الأنظمة'!C9 = "", "مطبق كليًا  - Implemented", 'حالة الالتزام بالضوابط - نظام ١'!I11)</f>
        <v>مطبق كليًا  - Implemented</v>
      </c>
      <c r="J11" s="142" t="s">
        <v>275</v>
      </c>
      <c r="K11" s="142">
        <f>IF('معلومات أساسية عن الأنظمة'!C9 = "", 0, 'حالة الالتزام بالضوابط - نظام ١'!K11)</f>
        <v>0</v>
      </c>
      <c r="L11" s="142">
        <f>IF('معلومات أساسية عن الأنظمة'!C9 = "", 0, 'حالة الالتزام بالضوابط - نظام ١'!L11)</f>
        <v>0</v>
      </c>
      <c r="M11" s="234"/>
      <c r="N11" s="216"/>
      <c r="O11" s="218"/>
    </row>
    <row r="12" spans="1:15" ht="185.1" customHeight="1" x14ac:dyDescent="0.3">
      <c r="A12" s="212"/>
      <c r="B12" s="342"/>
      <c r="C12" s="326" t="s">
        <v>63</v>
      </c>
      <c r="D12" s="327" t="s">
        <v>32</v>
      </c>
      <c r="E12" s="328"/>
      <c r="F12" s="133" t="s">
        <v>268</v>
      </c>
      <c r="G12" s="133" t="s">
        <v>62</v>
      </c>
      <c r="H12" s="134" t="s">
        <v>292</v>
      </c>
      <c r="I12" s="235" t="str">
        <f>IF(J12=3,"مطبق كليًا  - Implemented",IF(J12=0,"لاينطبق - Not Applicable",IF(J12=1,"غير مطبق  - Not Implemented",IF(3&lt;J12&gt;1,"مطبق جزئيًا  - Partially Implemented"," "))))</f>
        <v>مطبق كليًا  - Implemented</v>
      </c>
      <c r="J12" s="142">
        <f>IF(SUM(J13:J14)=0,0,AVERAGEIF(J13:J14,"&lt;&gt;0"))</f>
        <v>3</v>
      </c>
      <c r="K12" s="142"/>
      <c r="L12" s="142"/>
      <c r="M12" s="234">
        <f>IF('معلومات أساسية عن الأنظمة'!C10 = "", 0, 'حالة الالتزام بالضوابط - نظام ١'!M12)</f>
        <v>0</v>
      </c>
      <c r="N12" s="216"/>
      <c r="O12" s="218"/>
    </row>
    <row r="13" spans="1:15" ht="185.1" customHeight="1" x14ac:dyDescent="0.3">
      <c r="A13" s="212"/>
      <c r="B13" s="342"/>
      <c r="C13" s="326"/>
      <c r="D13" s="331"/>
      <c r="E13" s="332"/>
      <c r="F13" s="133" t="s">
        <v>269</v>
      </c>
      <c r="G13" s="133" t="s">
        <v>129</v>
      </c>
      <c r="H13" s="134" t="s">
        <v>130</v>
      </c>
      <c r="I13" s="141" t="s">
        <v>18</v>
      </c>
      <c r="J13" s="142">
        <f>IF(I13="مطبق كليًا  - Implemented",3,IF(I13="مطبق جزئيًا  - Partially Implemented",2,IF(I13="غير مطبق  - Not Implemented",1,0)))</f>
        <v>3</v>
      </c>
      <c r="K13" s="142"/>
      <c r="L13" s="142"/>
      <c r="M13" s="234">
        <f>IF('معلومات أساسية عن الأنظمة'!C11 = "", 0, 'حالة الالتزام بالضوابط - نظام ١'!M13)</f>
        <v>0</v>
      </c>
      <c r="N13" s="216"/>
      <c r="O13" s="218"/>
    </row>
    <row r="14" spans="1:15" ht="185.1" customHeight="1" x14ac:dyDescent="0.3">
      <c r="A14" s="212"/>
      <c r="B14" s="342"/>
      <c r="C14" s="326"/>
      <c r="D14" s="329"/>
      <c r="E14" s="330"/>
      <c r="F14" s="133" t="s">
        <v>269</v>
      </c>
      <c r="G14" s="133" t="s">
        <v>131</v>
      </c>
      <c r="H14" s="134" t="s">
        <v>132</v>
      </c>
      <c r="I14" s="141" t="s">
        <v>18</v>
      </c>
      <c r="J14" s="142">
        <f>IF(I14="مطبق كليًا  - Implemented",3,IF(I14="مطبق جزئيًا  - Partially Implemented",2,IF(I14="غير مطبق  - Not Implemented",1,0)))</f>
        <v>3</v>
      </c>
      <c r="K14" s="142">
        <f>IF('معلومات أساسية عن الأنظمة'!C9 = "", 0, 'حالة الالتزام بالضوابط - نظام ١'!K14)</f>
        <v>0</v>
      </c>
      <c r="L14" s="142">
        <f>IF('معلومات أساسية عن الأنظمة'!C9 = "", 0, 'حالة الالتزام بالضوابط - نظام ١'!L14)</f>
        <v>0</v>
      </c>
      <c r="M14" s="234">
        <f>IF('معلومات أساسية عن الأنظمة'!C12 = "", 0, 'حالة الالتزام بالضوابط - نظام ١'!M14)</f>
        <v>0</v>
      </c>
      <c r="N14" s="216"/>
      <c r="O14" s="218"/>
    </row>
    <row r="15" spans="1:15" ht="185.1" customHeight="1" x14ac:dyDescent="0.3">
      <c r="A15" s="212"/>
      <c r="B15" s="342"/>
      <c r="C15" s="326" t="s">
        <v>66</v>
      </c>
      <c r="D15" s="327" t="s">
        <v>50</v>
      </c>
      <c r="E15" s="328"/>
      <c r="F15" s="133" t="s">
        <v>268</v>
      </c>
      <c r="G15" s="133" t="s">
        <v>67</v>
      </c>
      <c r="H15" s="214" t="s">
        <v>293</v>
      </c>
      <c r="I15" s="235" t="str">
        <f>IF(J15=3,"مطبق كليًا  - Implemented",IF(J15=0,"لاينطبق - Not Applicable",IF(J15=1,"غير مطبق  - Not Implemented",IF(3&lt;J15&gt;1,"مطبق جزئيًا  - Partially Implemented"," "))))</f>
        <v>مطبق كليًا  - Implemented</v>
      </c>
      <c r="J15" s="142">
        <f>IF(SUM(J16:J17)=0,0,AVERAGEIF(J16:J17,"&lt;&gt;0"))</f>
        <v>3</v>
      </c>
      <c r="K15" s="142"/>
      <c r="L15" s="142"/>
      <c r="M15" s="234">
        <f>IF('معلومات أساسية عن الأنظمة'!C13 = "", 0, 'حالة الالتزام بالضوابط - نظام ١'!M15)</f>
        <v>0</v>
      </c>
      <c r="N15" s="216"/>
      <c r="O15" s="218"/>
    </row>
    <row r="16" spans="1:15" ht="185.1" customHeight="1" x14ac:dyDescent="0.3">
      <c r="A16" s="212"/>
      <c r="B16" s="342"/>
      <c r="C16" s="326"/>
      <c r="D16" s="331"/>
      <c r="E16" s="332"/>
      <c r="F16" s="133" t="s">
        <v>269</v>
      </c>
      <c r="G16" s="133" t="s">
        <v>135</v>
      </c>
      <c r="H16" s="134" t="s">
        <v>133</v>
      </c>
      <c r="I16" s="141" t="s">
        <v>18</v>
      </c>
      <c r="J16" s="142">
        <f>IF(I16="مطبق كليًا  - Implemented",3,IF(I16="مطبق جزئيًا  - Partially Implemented",2,IF(I16="غير مطبق  - Not Implemented",1,0)))</f>
        <v>3</v>
      </c>
      <c r="K16" s="142"/>
      <c r="L16" s="142"/>
      <c r="M16" s="234">
        <f>IF('معلومات أساسية عن الأنظمة'!C14 = "", 0, 'حالة الالتزام بالضوابط - نظام ١'!M16)</f>
        <v>0</v>
      </c>
      <c r="N16" s="216"/>
      <c r="O16" s="218"/>
    </row>
    <row r="17" spans="1:15" ht="185.1" customHeight="1" x14ac:dyDescent="0.3">
      <c r="A17" s="212"/>
      <c r="B17" s="342"/>
      <c r="C17" s="326"/>
      <c r="D17" s="331"/>
      <c r="E17" s="332"/>
      <c r="F17" s="133" t="s">
        <v>269</v>
      </c>
      <c r="G17" s="133" t="s">
        <v>136</v>
      </c>
      <c r="H17" s="134" t="s">
        <v>134</v>
      </c>
      <c r="I17" s="141" t="s">
        <v>18</v>
      </c>
      <c r="J17" s="142">
        <f>IF(I17="مطبق كليًا  - Implemented",3,IF(I17="مطبق جزئيًا  - Partially Implemented",2,IF(I17="غير مطبق  - Not Implemented",1,0)))</f>
        <v>3</v>
      </c>
      <c r="K17" s="142"/>
      <c r="L17" s="142"/>
      <c r="M17" s="234">
        <f>IF('معلومات أساسية عن الأنظمة'!C15 = "", 0, 'حالة الالتزام بالضوابط - نظام ١'!M17)</f>
        <v>0</v>
      </c>
      <c r="N17" s="216"/>
      <c r="O17" s="218"/>
    </row>
    <row r="18" spans="1:15" ht="185.1" customHeight="1" x14ac:dyDescent="0.3">
      <c r="A18" s="212"/>
      <c r="B18" s="342"/>
      <c r="C18" s="326"/>
      <c r="D18" s="331"/>
      <c r="E18" s="332"/>
      <c r="F18" s="133" t="s">
        <v>268</v>
      </c>
      <c r="G18" s="133" t="s">
        <v>68</v>
      </c>
      <c r="H18" s="214" t="s">
        <v>294</v>
      </c>
      <c r="I18" s="235" t="str">
        <f>IF(J18=3,"مطبق كليًا  - Implemented",IF(J18=0,"لاينطبق - Not Applicable",IF(J18=1,"غير مطبق  - Not Implemented",IF(3&lt;J18&gt;1,"مطبق جزئيًا  - Partially Implemented"," "))))</f>
        <v>مطبق كليًا  - Implemented</v>
      </c>
      <c r="J18" s="142">
        <f>IF(SUM(J19:J22)=0,0,AVERAGEIF(J19:J22,"&lt;&gt;0"))</f>
        <v>3</v>
      </c>
      <c r="K18" s="142"/>
      <c r="L18" s="142"/>
      <c r="M18" s="234">
        <f>IF('معلومات أساسية عن الأنظمة'!C16 = "", 0, 'حالة الالتزام بالضوابط - نظام ١'!M18)</f>
        <v>0</v>
      </c>
      <c r="N18" s="216"/>
      <c r="O18" s="218"/>
    </row>
    <row r="19" spans="1:15" ht="182.1" customHeight="1" x14ac:dyDescent="0.3">
      <c r="A19" s="212"/>
      <c r="B19" s="342"/>
      <c r="C19" s="326"/>
      <c r="D19" s="331"/>
      <c r="E19" s="332"/>
      <c r="F19" s="133" t="s">
        <v>269</v>
      </c>
      <c r="G19" s="133" t="s">
        <v>137</v>
      </c>
      <c r="H19" s="134" t="s">
        <v>138</v>
      </c>
      <c r="I19" s="141" t="s">
        <v>18</v>
      </c>
      <c r="J19" s="142">
        <f>IF(I19="مطبق كليًا  - Implemented",3,IF(I19="مطبق جزئيًا  - Partially Implemented",2,IF(I19="غير مطبق  - Not Implemented",1,0)))</f>
        <v>3</v>
      </c>
      <c r="K19" s="142"/>
      <c r="L19" s="142"/>
      <c r="M19" s="234">
        <f>IF('معلومات أساسية عن الأنظمة'!C17 = "", 0, 'حالة الالتزام بالضوابط - نظام ١'!M19)</f>
        <v>0</v>
      </c>
      <c r="N19" s="216"/>
      <c r="O19" s="218"/>
    </row>
    <row r="20" spans="1:15" ht="185.1" customHeight="1" x14ac:dyDescent="0.3">
      <c r="A20" s="212"/>
      <c r="B20" s="342"/>
      <c r="C20" s="326"/>
      <c r="D20" s="331"/>
      <c r="E20" s="332"/>
      <c r="F20" s="133" t="s">
        <v>269</v>
      </c>
      <c r="G20" s="133" t="s">
        <v>141</v>
      </c>
      <c r="H20" s="134" t="s">
        <v>283</v>
      </c>
      <c r="I20" s="141" t="s">
        <v>18</v>
      </c>
      <c r="J20" s="142">
        <f>IF(I20="مطبق كليًا  - Implemented",3,IF(I20="مطبق جزئيًا  - Partially Implemented",2,IF(I20="غير مطبق  - Not Implemented",1,0)))</f>
        <v>3</v>
      </c>
      <c r="K20" s="142"/>
      <c r="L20" s="142"/>
      <c r="M20" s="234">
        <f>IF('معلومات أساسية عن الأنظمة'!C18 = "", 0, 'حالة الالتزام بالضوابط - نظام ١'!M20)</f>
        <v>0</v>
      </c>
      <c r="N20" s="216"/>
      <c r="O20" s="218"/>
    </row>
    <row r="21" spans="1:15" ht="185.1" customHeight="1" x14ac:dyDescent="0.3">
      <c r="A21" s="212"/>
      <c r="B21" s="342"/>
      <c r="C21" s="326"/>
      <c r="D21" s="331"/>
      <c r="E21" s="332"/>
      <c r="F21" s="133" t="s">
        <v>269</v>
      </c>
      <c r="G21" s="133" t="s">
        <v>142</v>
      </c>
      <c r="H21" s="134" t="s">
        <v>139</v>
      </c>
      <c r="I21" s="141" t="s">
        <v>18</v>
      </c>
      <c r="J21" s="142">
        <f>IF(I21="مطبق كليًا  - Implemented",3,IF(I21="مطبق جزئيًا  - Partially Implemented",2,IF(I21="غير مطبق  - Not Implemented",1,0)))</f>
        <v>3</v>
      </c>
      <c r="K21" s="142"/>
      <c r="L21" s="142"/>
      <c r="M21" s="234">
        <f>IF('معلومات أساسية عن الأنظمة'!C19 = "", 0, 'حالة الالتزام بالضوابط - نظام ١'!M21)</f>
        <v>0</v>
      </c>
      <c r="N21" s="216"/>
      <c r="O21" s="218"/>
    </row>
    <row r="22" spans="1:15" ht="185.1" customHeight="1" x14ac:dyDescent="0.3">
      <c r="A22" s="212"/>
      <c r="B22" s="342"/>
      <c r="C22" s="326"/>
      <c r="D22" s="329"/>
      <c r="E22" s="330"/>
      <c r="F22" s="133" t="s">
        <v>269</v>
      </c>
      <c r="G22" s="133" t="s">
        <v>124</v>
      </c>
      <c r="H22" s="134" t="s">
        <v>140</v>
      </c>
      <c r="I22" s="141" t="s">
        <v>18</v>
      </c>
      <c r="J22" s="142">
        <f>IF(I22="مطبق كليًا  - Implemented",3,IF(I22="مطبق جزئيًا  - Partially Implemented",2,IF(I22="غير مطبق  - Not Implemented",1,0)))</f>
        <v>3</v>
      </c>
      <c r="K22" s="142"/>
      <c r="L22" s="142"/>
      <c r="M22" s="234">
        <f>IF('معلومات أساسية عن الأنظمة'!C20 = "", 0, 'حالة الالتزام بالضوابط - نظام ١'!M22)</f>
        <v>0</v>
      </c>
      <c r="N22" s="216"/>
      <c r="O22" s="218"/>
    </row>
    <row r="23" spans="1:15" ht="185.1" customHeight="1" x14ac:dyDescent="0.3">
      <c r="A23" s="212"/>
      <c r="B23" s="342"/>
      <c r="C23" s="326" t="s">
        <v>69</v>
      </c>
      <c r="D23" s="327" t="s">
        <v>51</v>
      </c>
      <c r="E23" s="328"/>
      <c r="F23" s="133" t="s">
        <v>268</v>
      </c>
      <c r="G23" s="133" t="s">
        <v>70</v>
      </c>
      <c r="H23" s="134" t="s">
        <v>295</v>
      </c>
      <c r="I23" s="141" t="s">
        <v>18</v>
      </c>
      <c r="J23" s="142" t="s">
        <v>275</v>
      </c>
      <c r="K23" s="142"/>
      <c r="L23" s="142"/>
      <c r="M23" s="234">
        <f>IF('معلومات أساسية عن الأنظمة'!C21 = "", 0, 'حالة الالتزام بالضوابط - نظام ١'!M23)</f>
        <v>0</v>
      </c>
      <c r="N23" s="216"/>
      <c r="O23" s="218"/>
    </row>
    <row r="24" spans="1:15" ht="185.1" customHeight="1" x14ac:dyDescent="0.3">
      <c r="A24" s="212"/>
      <c r="B24" s="342"/>
      <c r="C24" s="326"/>
      <c r="D24" s="329"/>
      <c r="E24" s="330"/>
      <c r="F24" s="133" t="s">
        <v>268</v>
      </c>
      <c r="G24" s="133" t="s">
        <v>71</v>
      </c>
      <c r="H24" s="134" t="s">
        <v>296</v>
      </c>
      <c r="I24" s="141" t="s">
        <v>18</v>
      </c>
      <c r="J24" s="142" t="s">
        <v>275</v>
      </c>
      <c r="K24" s="142"/>
      <c r="L24" s="142"/>
      <c r="M24" s="234">
        <f>IF('معلومات أساسية عن الأنظمة'!C22 = "", 0, 'حالة الالتزام بالضوابط - نظام ١'!M24)</f>
        <v>0</v>
      </c>
      <c r="N24" s="216"/>
      <c r="O24" s="218"/>
    </row>
    <row r="25" spans="1:15" ht="185.1" customHeight="1" x14ac:dyDescent="0.3">
      <c r="A25" s="212"/>
      <c r="B25" s="342"/>
      <c r="C25" s="326" t="s">
        <v>72</v>
      </c>
      <c r="D25" s="327" t="s">
        <v>33</v>
      </c>
      <c r="E25" s="328"/>
      <c r="F25" s="133" t="s">
        <v>268</v>
      </c>
      <c r="G25" s="133" t="s">
        <v>73</v>
      </c>
      <c r="H25" s="214" t="s">
        <v>297</v>
      </c>
      <c r="I25" s="235" t="str">
        <f>IF(J25=3,"مطبق كليًا  - Implemented",IF(J25=0,"لاينطبق - Not Applicable",IF(J25=1,"غير مطبق  - Not Implemented",IF(3&lt;J25&gt;1,"مطبق جزئيًا  - Partially Implemented"," "))))</f>
        <v>مطبق كليًا  - Implemented</v>
      </c>
      <c r="J25" s="142">
        <f>IF(SUM(J26:J27)=0,0,AVERAGEIF(J26:J27,"&lt;&gt;0"))</f>
        <v>3</v>
      </c>
      <c r="K25" s="142"/>
      <c r="L25" s="142"/>
      <c r="M25" s="234">
        <f>IF('معلومات أساسية عن الأنظمة'!C23 = "", 0, 'حالة الالتزام بالضوابط - نظام ١'!M25)</f>
        <v>0</v>
      </c>
      <c r="N25" s="216"/>
      <c r="O25" s="218"/>
    </row>
    <row r="26" spans="1:15" ht="185.1" customHeight="1" x14ac:dyDescent="0.3">
      <c r="A26" s="212"/>
      <c r="B26" s="342"/>
      <c r="C26" s="326"/>
      <c r="D26" s="331"/>
      <c r="E26" s="332"/>
      <c r="F26" s="133" t="s">
        <v>269</v>
      </c>
      <c r="G26" s="133" t="s">
        <v>143</v>
      </c>
      <c r="H26" s="134" t="s">
        <v>144</v>
      </c>
      <c r="I26" s="141" t="s">
        <v>18</v>
      </c>
      <c r="J26" s="142">
        <f>IF(I26="مطبق كليًا  - Implemented",3,IF(I26="مطبق جزئيًا  - Partially Implemented",2,IF(I26="غير مطبق  - Not Implemented",1,0)))</f>
        <v>3</v>
      </c>
      <c r="K26" s="142"/>
      <c r="L26" s="142"/>
      <c r="M26" s="234">
        <f>IF('معلومات أساسية عن الأنظمة'!C24 = "", 0, 'حالة الالتزام بالضوابط - نظام ١'!M26)</f>
        <v>0</v>
      </c>
      <c r="N26" s="216"/>
      <c r="O26" s="218"/>
    </row>
    <row r="27" spans="1:15" ht="185.1" customHeight="1" x14ac:dyDescent="0.3">
      <c r="A27" s="212"/>
      <c r="B27" s="342"/>
      <c r="C27" s="326"/>
      <c r="D27" s="329"/>
      <c r="E27" s="330"/>
      <c r="F27" s="133" t="s">
        <v>269</v>
      </c>
      <c r="G27" s="133" t="s">
        <v>145</v>
      </c>
      <c r="H27" s="134" t="s">
        <v>146</v>
      </c>
      <c r="I27" s="141" t="s">
        <v>18</v>
      </c>
      <c r="J27" s="142">
        <f>IF(I27="مطبق كليًا  - Implemented",3,IF(I27="مطبق جزئيًا  - Partially Implemented",2,IF(I27="غير مطبق  - Not Implemented",1,0)))</f>
        <v>3</v>
      </c>
      <c r="K27" s="142"/>
      <c r="L27" s="142"/>
      <c r="M27" s="234">
        <f>IF('معلومات أساسية عن الأنظمة'!C25 = "", 0, 'حالة الالتزام بالضوابط - نظام ١'!M27)</f>
        <v>0</v>
      </c>
      <c r="N27" s="216"/>
      <c r="O27" s="218"/>
    </row>
    <row r="28" spans="1:15" ht="185.1" customHeight="1" x14ac:dyDescent="0.3">
      <c r="A28" s="212"/>
      <c r="B28" s="317" t="s">
        <v>74</v>
      </c>
      <c r="C28" s="302" t="s">
        <v>75</v>
      </c>
      <c r="D28" s="303" t="s">
        <v>27</v>
      </c>
      <c r="E28" s="304"/>
      <c r="F28" s="133" t="s">
        <v>268</v>
      </c>
      <c r="G28" s="133" t="s">
        <v>76</v>
      </c>
      <c r="H28" s="134" t="s">
        <v>298</v>
      </c>
      <c r="I28" s="235" t="str">
        <f>IF(J28=3,"مطبق كليًا  - Implemented",IF(J28=0,"لاينطبق - Not Applicable",IF(J28=1,"غير مطبق  - Not Implemented",IF(3&lt;J28&gt;1,"مطبق جزئيًا  - Partially Implemented"," "))))</f>
        <v>مطبق كليًا  - Implemented</v>
      </c>
      <c r="J28" s="142">
        <f>IF(SUM(J29:J30)=0,0,AVERAGEIF(J29:J30,"&lt;&gt;0"))</f>
        <v>3</v>
      </c>
      <c r="K28" s="142"/>
      <c r="L28" s="142"/>
      <c r="M28" s="234">
        <f>IF('معلومات أساسية عن الأنظمة'!C26 = "", 0, 'حالة الالتزام بالضوابط - نظام ١'!M28)</f>
        <v>0</v>
      </c>
      <c r="N28" s="216"/>
      <c r="O28" s="218"/>
    </row>
    <row r="29" spans="1:15" ht="185.1" customHeight="1" x14ac:dyDescent="0.3">
      <c r="A29" s="212"/>
      <c r="B29" s="317"/>
      <c r="C29" s="302"/>
      <c r="D29" s="305"/>
      <c r="E29" s="306"/>
      <c r="F29" s="133" t="s">
        <v>269</v>
      </c>
      <c r="G29" s="133" t="s">
        <v>147</v>
      </c>
      <c r="H29" s="135" t="s">
        <v>299</v>
      </c>
      <c r="I29" s="141" t="s">
        <v>18</v>
      </c>
      <c r="J29" s="142">
        <f>IF(I29="مطبق كليًا  - Implemented",3,IF(I29="مطبق جزئيًا  - Partially Implemented",2,IF(I29="غير مطبق  - Not Implemented",1,0)))</f>
        <v>3</v>
      </c>
      <c r="K29" s="142"/>
      <c r="L29" s="142"/>
      <c r="M29" s="234">
        <f>IF('معلومات أساسية عن الأنظمة'!C27 = "", 0, 'حالة الالتزام بالضوابط - نظام ١'!M29)</f>
        <v>0</v>
      </c>
      <c r="N29" s="216"/>
      <c r="O29" s="218"/>
    </row>
    <row r="30" spans="1:15" ht="185.1" customHeight="1" x14ac:dyDescent="0.3">
      <c r="A30" s="212"/>
      <c r="B30" s="317"/>
      <c r="C30" s="302"/>
      <c r="D30" s="307"/>
      <c r="E30" s="308"/>
      <c r="F30" s="133" t="s">
        <v>269</v>
      </c>
      <c r="G30" s="133" t="s">
        <v>148</v>
      </c>
      <c r="H30" s="135" t="s">
        <v>149</v>
      </c>
      <c r="I30" s="141" t="s">
        <v>18</v>
      </c>
      <c r="J30" s="142">
        <f>IF(I30="مطبق كليًا  - Implemented",3,IF(I30="مطبق جزئيًا  - Partially Implemented",2,IF(I30="غير مطبق  - Not Implemented",1,0)))</f>
        <v>3</v>
      </c>
      <c r="K30" s="142"/>
      <c r="L30" s="142"/>
      <c r="M30" s="234">
        <f>IF('معلومات أساسية عن الأنظمة'!C28 = "", 0, 'حالة الالتزام بالضوابط - نظام ١'!M30)</f>
        <v>0</v>
      </c>
      <c r="N30" s="216"/>
      <c r="O30" s="218"/>
    </row>
    <row r="31" spans="1:15" ht="185.1" customHeight="1" x14ac:dyDescent="0.3">
      <c r="A31" s="212"/>
      <c r="B31" s="317"/>
      <c r="C31" s="302" t="s">
        <v>77</v>
      </c>
      <c r="D31" s="303" t="s">
        <v>25</v>
      </c>
      <c r="E31" s="304"/>
      <c r="F31" s="133" t="s">
        <v>268</v>
      </c>
      <c r="G31" s="133" t="s">
        <v>78</v>
      </c>
      <c r="H31" s="134" t="s">
        <v>300</v>
      </c>
      <c r="I31" s="235" t="str">
        <f>IF(J31=3,"مطبق كليًا  - Implemented",IF(J31=0,"لاينطبق - Not Applicable",IF(J31=1,"غير مطبق  - Not Implemented",IF(3&lt;J31&gt;1,"مطبق جزئيًا  - Partially Implemented"," "))))</f>
        <v>مطبق كليًا  - Implemented</v>
      </c>
      <c r="J31" s="142">
        <f>IF(SUM(J32:J39)=0,0,AVERAGEIF(J32:J39,"&lt;&gt;0"))</f>
        <v>3</v>
      </c>
      <c r="K31" s="142"/>
      <c r="L31" s="142"/>
      <c r="M31" s="234">
        <f>IF('معلومات أساسية عن الأنظمة'!C29 = "", 0, 'حالة الالتزام بالضوابط - نظام ١'!M31)</f>
        <v>0</v>
      </c>
      <c r="N31" s="216"/>
      <c r="O31" s="218"/>
    </row>
    <row r="32" spans="1:15" ht="185.1" customHeight="1" x14ac:dyDescent="0.3">
      <c r="A32" s="212"/>
      <c r="B32" s="317"/>
      <c r="C32" s="302"/>
      <c r="D32" s="305"/>
      <c r="E32" s="306"/>
      <c r="F32" s="133" t="s">
        <v>269</v>
      </c>
      <c r="G32" s="133" t="s">
        <v>150</v>
      </c>
      <c r="H32" s="135" t="s">
        <v>151</v>
      </c>
      <c r="I32" s="141" t="s">
        <v>18</v>
      </c>
      <c r="J32" s="142">
        <f t="shared" ref="J32:J39" si="0">IF(I32="مطبق كليًا  - Implemented",3,IF(I32="مطبق جزئيًا  - Partially Implemented",2,IF(I32="غير مطبق  - Not Implemented",1,0)))</f>
        <v>3</v>
      </c>
      <c r="K32" s="142"/>
      <c r="L32" s="142"/>
      <c r="M32" s="234">
        <f>IF('معلومات أساسية عن الأنظمة'!C30 = "", 0, 'حالة الالتزام بالضوابط - نظام ١'!M32)</f>
        <v>0</v>
      </c>
      <c r="N32" s="216"/>
      <c r="O32" s="218"/>
    </row>
    <row r="33" spans="1:15" ht="185.1" customHeight="1" x14ac:dyDescent="0.3">
      <c r="A33" s="212"/>
      <c r="B33" s="317"/>
      <c r="C33" s="302"/>
      <c r="D33" s="305"/>
      <c r="E33" s="306"/>
      <c r="F33" s="133" t="s">
        <v>269</v>
      </c>
      <c r="G33" s="133" t="s">
        <v>153</v>
      </c>
      <c r="H33" s="135" t="s">
        <v>152</v>
      </c>
      <c r="I33" s="141" t="s">
        <v>18</v>
      </c>
      <c r="J33" s="142">
        <f t="shared" si="0"/>
        <v>3</v>
      </c>
      <c r="K33" s="142"/>
      <c r="L33" s="142"/>
      <c r="M33" s="234">
        <f>IF('معلومات أساسية عن الأنظمة'!C31 = "", 0, 'حالة الالتزام بالضوابط - نظام ١'!M33)</f>
        <v>0</v>
      </c>
      <c r="N33" s="216"/>
      <c r="O33" s="218"/>
    </row>
    <row r="34" spans="1:15" ht="185.1" customHeight="1" x14ac:dyDescent="0.3">
      <c r="A34" s="212"/>
      <c r="B34" s="317"/>
      <c r="C34" s="302"/>
      <c r="D34" s="305"/>
      <c r="E34" s="306"/>
      <c r="F34" s="133" t="s">
        <v>269</v>
      </c>
      <c r="G34" s="133" t="s">
        <v>155</v>
      </c>
      <c r="H34" s="135" t="s">
        <v>154</v>
      </c>
      <c r="I34" s="141" t="s">
        <v>18</v>
      </c>
      <c r="J34" s="142">
        <f t="shared" si="0"/>
        <v>3</v>
      </c>
      <c r="K34" s="142"/>
      <c r="L34" s="142"/>
      <c r="M34" s="234">
        <f>IF('معلومات أساسية عن الأنظمة'!C32 = "", 0, 'حالة الالتزام بالضوابط - نظام ١'!M34)</f>
        <v>0</v>
      </c>
      <c r="N34" s="216"/>
      <c r="O34" s="218"/>
    </row>
    <row r="35" spans="1:15" ht="185.1" customHeight="1" x14ac:dyDescent="0.3">
      <c r="A35" s="212"/>
      <c r="B35" s="317"/>
      <c r="C35" s="302"/>
      <c r="D35" s="305"/>
      <c r="E35" s="306"/>
      <c r="F35" s="133" t="s">
        <v>269</v>
      </c>
      <c r="G35" s="133" t="s">
        <v>120</v>
      </c>
      <c r="H35" s="135" t="s">
        <v>156</v>
      </c>
      <c r="I35" s="141" t="s">
        <v>18</v>
      </c>
      <c r="J35" s="142">
        <f t="shared" si="0"/>
        <v>3</v>
      </c>
      <c r="K35" s="142"/>
      <c r="L35" s="142"/>
      <c r="M35" s="234">
        <f>IF('معلومات أساسية عن الأنظمة'!C33 = "", 0, 'حالة الالتزام بالضوابط - نظام ١'!M35)</f>
        <v>0</v>
      </c>
      <c r="N35" s="216"/>
      <c r="O35" s="218"/>
    </row>
    <row r="36" spans="1:15" ht="185.1" customHeight="1" x14ac:dyDescent="0.3">
      <c r="A36" s="212"/>
      <c r="B36" s="317"/>
      <c r="C36" s="302"/>
      <c r="D36" s="305"/>
      <c r="E36" s="306"/>
      <c r="F36" s="133" t="s">
        <v>269</v>
      </c>
      <c r="G36" s="133" t="s">
        <v>158</v>
      </c>
      <c r="H36" s="135" t="s">
        <v>157</v>
      </c>
      <c r="I36" s="141" t="s">
        <v>18</v>
      </c>
      <c r="J36" s="142">
        <f t="shared" si="0"/>
        <v>3</v>
      </c>
      <c r="K36" s="142"/>
      <c r="L36" s="142"/>
      <c r="M36" s="234">
        <f>IF('معلومات أساسية عن الأنظمة'!C34 = "", 0, 'حالة الالتزام بالضوابط - نظام ١'!M36)</f>
        <v>0</v>
      </c>
      <c r="N36" s="216"/>
      <c r="O36" s="218"/>
    </row>
    <row r="37" spans="1:15" ht="185.1" customHeight="1" x14ac:dyDescent="0.3">
      <c r="A37" s="212"/>
      <c r="B37" s="317"/>
      <c r="C37" s="302"/>
      <c r="D37" s="305"/>
      <c r="E37" s="306"/>
      <c r="F37" s="133" t="s">
        <v>269</v>
      </c>
      <c r="G37" s="133" t="s">
        <v>160</v>
      </c>
      <c r="H37" s="135" t="s">
        <v>159</v>
      </c>
      <c r="I37" s="141" t="s">
        <v>18</v>
      </c>
      <c r="J37" s="142">
        <f t="shared" si="0"/>
        <v>3</v>
      </c>
      <c r="K37" s="142"/>
      <c r="L37" s="142"/>
      <c r="M37" s="234">
        <f>IF('معلومات أساسية عن الأنظمة'!C35 = "", 0, 'حالة الالتزام بالضوابط - نظام ١'!M37)</f>
        <v>0</v>
      </c>
      <c r="N37" s="216"/>
      <c r="O37" s="218"/>
    </row>
    <row r="38" spans="1:15" ht="185.1" customHeight="1" x14ac:dyDescent="0.3">
      <c r="A38" s="212"/>
      <c r="B38" s="317"/>
      <c r="C38" s="302"/>
      <c r="D38" s="305"/>
      <c r="E38" s="306"/>
      <c r="F38" s="133" t="s">
        <v>269</v>
      </c>
      <c r="G38" s="133" t="s">
        <v>161</v>
      </c>
      <c r="H38" s="135" t="s">
        <v>162</v>
      </c>
      <c r="I38" s="141" t="s">
        <v>18</v>
      </c>
      <c r="J38" s="142">
        <f t="shared" si="0"/>
        <v>3</v>
      </c>
      <c r="K38" s="142"/>
      <c r="L38" s="142"/>
      <c r="M38" s="234">
        <f>IF('معلومات أساسية عن الأنظمة'!C36 = "", 0, 'حالة الالتزام بالضوابط - نظام ١'!M38)</f>
        <v>0</v>
      </c>
      <c r="N38" s="216"/>
      <c r="O38" s="218"/>
    </row>
    <row r="39" spans="1:15" ht="214.5" x14ac:dyDescent="0.3">
      <c r="A39" s="212"/>
      <c r="B39" s="317"/>
      <c r="C39" s="302"/>
      <c r="D39" s="305"/>
      <c r="E39" s="306"/>
      <c r="F39" s="133" t="s">
        <v>269</v>
      </c>
      <c r="G39" s="133" t="s">
        <v>163</v>
      </c>
      <c r="H39" s="135" t="s">
        <v>164</v>
      </c>
      <c r="I39" s="141" t="s">
        <v>18</v>
      </c>
      <c r="J39" s="142">
        <f t="shared" si="0"/>
        <v>3</v>
      </c>
      <c r="K39" s="142"/>
      <c r="L39" s="142"/>
      <c r="M39" s="234">
        <f>IF('معلومات أساسية عن الأنظمة'!C37 = "", 0, 'حالة الالتزام بالضوابط - نظام ١'!M39)</f>
        <v>0</v>
      </c>
      <c r="N39" s="216"/>
      <c r="O39" s="218"/>
    </row>
    <row r="40" spans="1:15" ht="185.1" customHeight="1" x14ac:dyDescent="0.3">
      <c r="A40" s="212"/>
      <c r="B40" s="317"/>
      <c r="C40" s="302"/>
      <c r="D40" s="307"/>
      <c r="E40" s="308"/>
      <c r="F40" s="133" t="s">
        <v>268</v>
      </c>
      <c r="G40" s="133" t="s">
        <v>79</v>
      </c>
      <c r="H40" s="134" t="s">
        <v>301</v>
      </c>
      <c r="I40" s="141" t="s">
        <v>18</v>
      </c>
      <c r="J40" s="142" t="s">
        <v>275</v>
      </c>
      <c r="K40" s="142"/>
      <c r="L40" s="142"/>
      <c r="M40" s="234">
        <f>IF('معلومات أساسية عن الأنظمة'!C38 = "", 0, 'حالة الالتزام بالضوابط - نظام ١'!M40)</f>
        <v>0</v>
      </c>
      <c r="N40" s="216"/>
      <c r="O40" s="218"/>
    </row>
    <row r="41" spans="1:15" ht="185.1" customHeight="1" x14ac:dyDescent="0.3">
      <c r="A41" s="212"/>
      <c r="B41" s="317"/>
      <c r="C41" s="302" t="s">
        <v>80</v>
      </c>
      <c r="D41" s="303" t="s">
        <v>52</v>
      </c>
      <c r="E41" s="304"/>
      <c r="F41" s="133" t="s">
        <v>268</v>
      </c>
      <c r="G41" s="133" t="s">
        <v>81</v>
      </c>
      <c r="H41" s="134" t="s">
        <v>302</v>
      </c>
      <c r="I41" s="235" t="str">
        <f>IF(J41=3,"مطبق كليًا  - Implemented",IF(J41=0,"لاينطبق - Not Applicable",IF(J41=1,"غير مطبق  - Not Implemented",IF(3&lt;J41&gt;1,"مطبق جزئيًا  - Partially Implemented"," "))))</f>
        <v>مطبق كليًا  - Implemented</v>
      </c>
      <c r="J41" s="142">
        <f>IF(SUM(J42:J49)=0,0,AVERAGEIF(J42:J49,"&lt;&gt;0"))</f>
        <v>3</v>
      </c>
      <c r="K41" s="142"/>
      <c r="L41" s="142"/>
      <c r="M41" s="234">
        <f>IF('معلومات أساسية عن الأنظمة'!C39 = "", 0, 'حالة الالتزام بالضوابط - نظام ١'!M41)</f>
        <v>0</v>
      </c>
      <c r="N41" s="216"/>
      <c r="O41" s="218"/>
    </row>
    <row r="42" spans="1:15" ht="185.1" customHeight="1" x14ac:dyDescent="0.3">
      <c r="A42" s="212"/>
      <c r="B42" s="317"/>
      <c r="C42" s="302"/>
      <c r="D42" s="305"/>
      <c r="E42" s="306"/>
      <c r="F42" s="133" t="s">
        <v>269</v>
      </c>
      <c r="G42" s="133" t="s">
        <v>174</v>
      </c>
      <c r="H42" s="134" t="s">
        <v>173</v>
      </c>
      <c r="I42" s="141" t="s">
        <v>18</v>
      </c>
      <c r="J42" s="142">
        <f t="shared" ref="J42:J76" si="1">IF(I42="مطبق كليًا  - Implemented",3,IF(I42="مطبق جزئيًا  - Partially Implemented",2,IF(I42="غير مطبق  - Not Implemented",1,0)))</f>
        <v>3</v>
      </c>
      <c r="K42" s="142"/>
      <c r="L42" s="142"/>
      <c r="M42" s="234">
        <f>IF('معلومات أساسية عن الأنظمة'!C40 = "", 0, 'حالة الالتزام بالضوابط - نظام ١'!M42)</f>
        <v>0</v>
      </c>
      <c r="N42" s="216"/>
      <c r="O42" s="218"/>
    </row>
    <row r="43" spans="1:15" ht="185.1" customHeight="1" x14ac:dyDescent="0.3">
      <c r="A43" s="212"/>
      <c r="B43" s="317"/>
      <c r="C43" s="302"/>
      <c r="D43" s="305"/>
      <c r="E43" s="306"/>
      <c r="F43" s="133" t="s">
        <v>269</v>
      </c>
      <c r="G43" s="133" t="s">
        <v>175</v>
      </c>
      <c r="H43" s="134" t="s">
        <v>284</v>
      </c>
      <c r="I43" s="141" t="s">
        <v>18</v>
      </c>
      <c r="J43" s="142">
        <f t="shared" si="1"/>
        <v>3</v>
      </c>
      <c r="K43" s="142"/>
      <c r="L43" s="142"/>
      <c r="M43" s="234">
        <f>IF('معلومات أساسية عن الأنظمة'!C41 = "", 0, 'حالة الالتزام بالضوابط - نظام ١'!M43)</f>
        <v>0</v>
      </c>
      <c r="N43" s="216"/>
      <c r="O43" s="218"/>
    </row>
    <row r="44" spans="1:15" ht="185.1" customHeight="1" x14ac:dyDescent="0.3">
      <c r="A44" s="212"/>
      <c r="B44" s="317"/>
      <c r="C44" s="302"/>
      <c r="D44" s="305"/>
      <c r="E44" s="306"/>
      <c r="F44" s="133" t="s">
        <v>269</v>
      </c>
      <c r="G44" s="133" t="s">
        <v>116</v>
      </c>
      <c r="H44" s="134" t="s">
        <v>176</v>
      </c>
      <c r="I44" s="141" t="s">
        <v>18</v>
      </c>
      <c r="J44" s="142">
        <f t="shared" si="1"/>
        <v>3</v>
      </c>
      <c r="K44" s="142"/>
      <c r="L44" s="142"/>
      <c r="M44" s="234">
        <f>IF('معلومات أساسية عن الأنظمة'!C42 = "", 0, 'حالة الالتزام بالضوابط - نظام ١'!M44)</f>
        <v>0</v>
      </c>
      <c r="N44" s="216"/>
      <c r="O44" s="218"/>
    </row>
    <row r="45" spans="1:15" ht="185.1" customHeight="1" x14ac:dyDescent="0.3">
      <c r="A45" s="212"/>
      <c r="B45" s="317"/>
      <c r="C45" s="302"/>
      <c r="D45" s="305"/>
      <c r="E45" s="306"/>
      <c r="F45" s="133" t="s">
        <v>269</v>
      </c>
      <c r="G45" s="133" t="s">
        <v>121</v>
      </c>
      <c r="H45" s="134" t="s">
        <v>285</v>
      </c>
      <c r="I45" s="141" t="s">
        <v>18</v>
      </c>
      <c r="J45" s="142">
        <f t="shared" si="1"/>
        <v>3</v>
      </c>
      <c r="K45" s="142"/>
      <c r="L45" s="142"/>
      <c r="M45" s="234">
        <f>IF('معلومات أساسية عن الأنظمة'!C43 = "", 0, 'حالة الالتزام بالضوابط - نظام ١'!M45)</f>
        <v>0</v>
      </c>
      <c r="N45" s="216"/>
      <c r="O45" s="218"/>
    </row>
    <row r="46" spans="1:15" ht="185.1" customHeight="1" x14ac:dyDescent="0.3">
      <c r="A46" s="212"/>
      <c r="B46" s="317"/>
      <c r="C46" s="302"/>
      <c r="D46" s="305"/>
      <c r="E46" s="306"/>
      <c r="F46" s="133" t="s">
        <v>269</v>
      </c>
      <c r="G46" s="133" t="s">
        <v>125</v>
      </c>
      <c r="H46" s="134" t="s">
        <v>177</v>
      </c>
      <c r="I46" s="141" t="s">
        <v>18</v>
      </c>
      <c r="J46" s="142">
        <f t="shared" si="1"/>
        <v>3</v>
      </c>
      <c r="K46" s="142"/>
      <c r="L46" s="142"/>
      <c r="M46" s="234">
        <f>IF('معلومات أساسية عن الأنظمة'!C44 = "", 0, 'حالة الالتزام بالضوابط - نظام ١'!M46)</f>
        <v>0</v>
      </c>
      <c r="N46" s="216"/>
      <c r="O46" s="218"/>
    </row>
    <row r="47" spans="1:15" ht="185.1" customHeight="1" x14ac:dyDescent="0.3">
      <c r="A47" s="212"/>
      <c r="B47" s="317"/>
      <c r="C47" s="302"/>
      <c r="D47" s="305"/>
      <c r="E47" s="306"/>
      <c r="F47" s="133" t="s">
        <v>269</v>
      </c>
      <c r="G47" s="133" t="s">
        <v>179</v>
      </c>
      <c r="H47" s="134" t="s">
        <v>178</v>
      </c>
      <c r="I47" s="141" t="s">
        <v>18</v>
      </c>
      <c r="J47" s="142">
        <f t="shared" si="1"/>
        <v>3</v>
      </c>
      <c r="K47" s="142"/>
      <c r="L47" s="142"/>
      <c r="M47" s="234">
        <f>IF('معلومات أساسية عن الأنظمة'!C45 = "", 0, 'حالة الالتزام بالضوابط - نظام ١'!M47)</f>
        <v>0</v>
      </c>
      <c r="N47" s="216"/>
      <c r="O47" s="218"/>
    </row>
    <row r="48" spans="1:15" ht="185.1" customHeight="1" x14ac:dyDescent="0.3">
      <c r="A48" s="212"/>
      <c r="B48" s="317"/>
      <c r="C48" s="302"/>
      <c r="D48" s="305"/>
      <c r="E48" s="306"/>
      <c r="F48" s="133" t="s">
        <v>269</v>
      </c>
      <c r="G48" s="133" t="s">
        <v>180</v>
      </c>
      <c r="H48" s="134" t="s">
        <v>181</v>
      </c>
      <c r="I48" s="141" t="s">
        <v>18</v>
      </c>
      <c r="J48" s="142">
        <f t="shared" si="1"/>
        <v>3</v>
      </c>
      <c r="K48" s="142"/>
      <c r="L48" s="142"/>
      <c r="M48" s="234">
        <f>IF('معلومات أساسية عن الأنظمة'!C46 = "", 0, 'حالة الالتزام بالضوابط - نظام ١'!M48)</f>
        <v>0</v>
      </c>
      <c r="N48" s="216"/>
      <c r="O48" s="218"/>
    </row>
    <row r="49" spans="1:15" ht="185.1" customHeight="1" x14ac:dyDescent="0.3">
      <c r="A49" s="212"/>
      <c r="B49" s="317"/>
      <c r="C49" s="302"/>
      <c r="D49" s="307"/>
      <c r="E49" s="308"/>
      <c r="F49" s="133" t="s">
        <v>269</v>
      </c>
      <c r="G49" s="133" t="s">
        <v>182</v>
      </c>
      <c r="H49" s="134" t="s">
        <v>183</v>
      </c>
      <c r="I49" s="141" t="s">
        <v>18</v>
      </c>
      <c r="J49" s="142">
        <f t="shared" si="1"/>
        <v>3</v>
      </c>
      <c r="K49" s="142"/>
      <c r="L49" s="142"/>
      <c r="M49" s="234">
        <f>IF('معلومات أساسية عن الأنظمة'!C47 = "", 0, 'حالة الالتزام بالضوابط - نظام ١'!M49)</f>
        <v>0</v>
      </c>
      <c r="N49" s="216"/>
      <c r="O49" s="218"/>
    </row>
    <row r="50" spans="1:15" ht="185.1" customHeight="1" x14ac:dyDescent="0.3">
      <c r="A50" s="212"/>
      <c r="B50" s="317"/>
      <c r="C50" s="302" t="s">
        <v>82</v>
      </c>
      <c r="D50" s="303" t="s">
        <v>28</v>
      </c>
      <c r="E50" s="304"/>
      <c r="F50" s="133" t="s">
        <v>268</v>
      </c>
      <c r="G50" s="133" t="s">
        <v>83</v>
      </c>
      <c r="H50" s="134" t="s">
        <v>303</v>
      </c>
      <c r="I50" s="235" t="str">
        <f>IF(J50=3,"مطبق كليًا  - Implemented",IF(J50=0,"لاينطبق - Not Applicable",IF(J50=1,"غير مطبق  - Not Implemented",IF(3&lt;J50&gt;1,"مطبق جزئيًا  - Partially Implemented"," "))))</f>
        <v>مطبق كليًا  - Implemented</v>
      </c>
      <c r="J50" s="142">
        <f>IF(SUM(J51:J59)=0,0,AVERAGEIF(J51:J59,"&lt;&gt;0"))</f>
        <v>3</v>
      </c>
      <c r="K50" s="142"/>
      <c r="L50" s="142"/>
      <c r="M50" s="234">
        <f>IF('معلومات أساسية عن الأنظمة'!C48 = "", 0, 'حالة الالتزام بالضوابط - نظام ١'!M50)</f>
        <v>0</v>
      </c>
      <c r="N50" s="216"/>
      <c r="O50" s="218"/>
    </row>
    <row r="51" spans="1:15" ht="185.1" customHeight="1" x14ac:dyDescent="0.3">
      <c r="A51" s="212"/>
      <c r="B51" s="317"/>
      <c r="C51" s="302"/>
      <c r="D51" s="305"/>
      <c r="E51" s="306"/>
      <c r="F51" s="133" t="s">
        <v>269</v>
      </c>
      <c r="G51" s="136" t="s">
        <v>224</v>
      </c>
      <c r="H51" s="134" t="s">
        <v>184</v>
      </c>
      <c r="I51" s="141" t="s">
        <v>18</v>
      </c>
      <c r="J51" s="142">
        <f t="shared" si="1"/>
        <v>3</v>
      </c>
      <c r="K51" s="142"/>
      <c r="L51" s="142"/>
      <c r="M51" s="234">
        <f>IF('معلومات أساسية عن الأنظمة'!C49 = "", 0, 'حالة الالتزام بالضوابط - نظام ١'!M51)</f>
        <v>0</v>
      </c>
      <c r="N51" s="216"/>
      <c r="O51" s="218"/>
    </row>
    <row r="52" spans="1:15" ht="185.1" customHeight="1" x14ac:dyDescent="0.3">
      <c r="A52" s="212"/>
      <c r="B52" s="317"/>
      <c r="C52" s="302"/>
      <c r="D52" s="305"/>
      <c r="E52" s="306"/>
      <c r="F52" s="133" t="s">
        <v>269</v>
      </c>
      <c r="G52" s="136" t="s">
        <v>225</v>
      </c>
      <c r="H52" s="134" t="s">
        <v>185</v>
      </c>
      <c r="I52" s="141" t="s">
        <v>18</v>
      </c>
      <c r="J52" s="142">
        <f t="shared" si="1"/>
        <v>3</v>
      </c>
      <c r="K52" s="142"/>
      <c r="L52" s="142"/>
      <c r="M52" s="234">
        <f>IF('معلومات أساسية عن الأنظمة'!C50 = "", 0, 'حالة الالتزام بالضوابط - نظام ١'!M52)</f>
        <v>0</v>
      </c>
      <c r="N52" s="216"/>
      <c r="O52" s="218"/>
    </row>
    <row r="53" spans="1:15" ht="185.1" customHeight="1" x14ac:dyDescent="0.3">
      <c r="A53" s="212"/>
      <c r="B53" s="317"/>
      <c r="C53" s="302"/>
      <c r="D53" s="305"/>
      <c r="E53" s="306"/>
      <c r="F53" s="133" t="s">
        <v>269</v>
      </c>
      <c r="G53" s="136" t="s">
        <v>226</v>
      </c>
      <c r="H53" s="134" t="s">
        <v>186</v>
      </c>
      <c r="I53" s="141" t="s">
        <v>18</v>
      </c>
      <c r="J53" s="142">
        <f t="shared" si="1"/>
        <v>3</v>
      </c>
      <c r="K53" s="142"/>
      <c r="L53" s="142"/>
      <c r="M53" s="234">
        <f>IF('معلومات أساسية عن الأنظمة'!C51 = "", 0, 'حالة الالتزام بالضوابط - نظام ١'!M53)</f>
        <v>0</v>
      </c>
      <c r="N53" s="216"/>
      <c r="O53" s="218"/>
    </row>
    <row r="54" spans="1:15" ht="185.1" customHeight="1" x14ac:dyDescent="0.3">
      <c r="A54" s="212"/>
      <c r="B54" s="317"/>
      <c r="C54" s="302"/>
      <c r="D54" s="305"/>
      <c r="E54" s="306"/>
      <c r="F54" s="133" t="s">
        <v>269</v>
      </c>
      <c r="G54" s="136" t="s">
        <v>227</v>
      </c>
      <c r="H54" s="134" t="s">
        <v>187</v>
      </c>
      <c r="I54" s="141" t="s">
        <v>18</v>
      </c>
      <c r="J54" s="142">
        <f t="shared" si="1"/>
        <v>3</v>
      </c>
      <c r="K54" s="142"/>
      <c r="L54" s="142"/>
      <c r="M54" s="234">
        <f>IF('معلومات أساسية عن الأنظمة'!C52 = "", 0, 'حالة الالتزام بالضوابط - نظام ١'!M54)</f>
        <v>0</v>
      </c>
      <c r="N54" s="216"/>
      <c r="O54" s="218"/>
    </row>
    <row r="55" spans="1:15" ht="185.1" customHeight="1" x14ac:dyDescent="0.3">
      <c r="A55" s="212"/>
      <c r="B55" s="317"/>
      <c r="C55" s="302"/>
      <c r="D55" s="305"/>
      <c r="E55" s="306"/>
      <c r="F55" s="133" t="s">
        <v>269</v>
      </c>
      <c r="G55" s="136" t="s">
        <v>228</v>
      </c>
      <c r="H55" s="134" t="s">
        <v>286</v>
      </c>
      <c r="I55" s="141" t="s">
        <v>18</v>
      </c>
      <c r="J55" s="142">
        <f t="shared" si="1"/>
        <v>3</v>
      </c>
      <c r="K55" s="142"/>
      <c r="L55" s="142"/>
      <c r="M55" s="234">
        <f>IF('معلومات أساسية عن الأنظمة'!C53 = "", 0, 'حالة الالتزام بالضوابط - نظام ١'!M55)</f>
        <v>0</v>
      </c>
      <c r="N55" s="216"/>
      <c r="O55" s="218"/>
    </row>
    <row r="56" spans="1:15" ht="185.1" customHeight="1" x14ac:dyDescent="0.3">
      <c r="A56" s="212"/>
      <c r="B56" s="317"/>
      <c r="C56" s="302"/>
      <c r="D56" s="305"/>
      <c r="E56" s="306"/>
      <c r="F56" s="133" t="s">
        <v>269</v>
      </c>
      <c r="G56" s="136" t="s">
        <v>229</v>
      </c>
      <c r="H56" s="134" t="s">
        <v>188</v>
      </c>
      <c r="I56" s="141" t="s">
        <v>18</v>
      </c>
      <c r="J56" s="142">
        <f t="shared" si="1"/>
        <v>3</v>
      </c>
      <c r="K56" s="142"/>
      <c r="L56" s="142"/>
      <c r="M56" s="234">
        <f>IF('معلومات أساسية عن الأنظمة'!C54 = "", 0, 'حالة الالتزام بالضوابط - نظام ١'!M56)</f>
        <v>0</v>
      </c>
      <c r="N56" s="216"/>
      <c r="O56" s="218"/>
    </row>
    <row r="57" spans="1:15" ht="185.1" customHeight="1" x14ac:dyDescent="0.3">
      <c r="A57" s="212"/>
      <c r="B57" s="317"/>
      <c r="C57" s="302"/>
      <c r="D57" s="305"/>
      <c r="E57" s="306"/>
      <c r="F57" s="133" t="s">
        <v>269</v>
      </c>
      <c r="G57" s="136" t="s">
        <v>230</v>
      </c>
      <c r="H57" s="134" t="s">
        <v>189</v>
      </c>
      <c r="I57" s="141" t="s">
        <v>18</v>
      </c>
      <c r="J57" s="142">
        <f t="shared" si="1"/>
        <v>3</v>
      </c>
      <c r="K57" s="142"/>
      <c r="L57" s="142"/>
      <c r="M57" s="234">
        <f>IF('معلومات أساسية عن الأنظمة'!C55 = "", 0, 'حالة الالتزام بالضوابط - نظام ١'!M57)</f>
        <v>0</v>
      </c>
      <c r="N57" s="216"/>
      <c r="O57" s="218"/>
    </row>
    <row r="58" spans="1:15" ht="185.1" customHeight="1" x14ac:dyDescent="0.3">
      <c r="A58" s="212"/>
      <c r="B58" s="317"/>
      <c r="C58" s="302"/>
      <c r="D58" s="305"/>
      <c r="E58" s="306"/>
      <c r="F58" s="133" t="s">
        <v>269</v>
      </c>
      <c r="G58" s="136" t="s">
        <v>231</v>
      </c>
      <c r="H58" s="134" t="s">
        <v>287</v>
      </c>
      <c r="I58" s="141" t="s">
        <v>18</v>
      </c>
      <c r="J58" s="142">
        <f t="shared" si="1"/>
        <v>3</v>
      </c>
      <c r="K58" s="142"/>
      <c r="L58" s="142"/>
      <c r="M58" s="234">
        <f>IF('معلومات أساسية عن الأنظمة'!C56 = "", 0, 'حالة الالتزام بالضوابط - نظام ١'!M58)</f>
        <v>0</v>
      </c>
      <c r="N58" s="216"/>
      <c r="O58" s="218"/>
    </row>
    <row r="59" spans="1:15" ht="185.1" customHeight="1" x14ac:dyDescent="0.3">
      <c r="A59" s="212"/>
      <c r="B59" s="317"/>
      <c r="C59" s="302"/>
      <c r="D59" s="307"/>
      <c r="E59" s="308"/>
      <c r="F59" s="133" t="s">
        <v>269</v>
      </c>
      <c r="G59" s="136" t="s">
        <v>232</v>
      </c>
      <c r="H59" s="134" t="s">
        <v>190</v>
      </c>
      <c r="I59" s="141" t="s">
        <v>18</v>
      </c>
      <c r="J59" s="142">
        <f t="shared" si="1"/>
        <v>3</v>
      </c>
      <c r="K59" s="142"/>
      <c r="L59" s="142"/>
      <c r="M59" s="234">
        <f>IF('معلومات أساسية عن الأنظمة'!C57 = "", 0, 'حالة الالتزام بالضوابط - نظام ١'!M59)</f>
        <v>0</v>
      </c>
      <c r="N59" s="216"/>
      <c r="O59" s="218"/>
    </row>
    <row r="60" spans="1:15" ht="185.1" customHeight="1" x14ac:dyDescent="0.3">
      <c r="A60" s="212"/>
      <c r="B60" s="317"/>
      <c r="C60" s="302" t="s">
        <v>84</v>
      </c>
      <c r="D60" s="303" t="s">
        <v>29</v>
      </c>
      <c r="E60" s="304"/>
      <c r="F60" s="133" t="s">
        <v>268</v>
      </c>
      <c r="G60" s="133" t="s">
        <v>85</v>
      </c>
      <c r="H60" s="134" t="s">
        <v>304</v>
      </c>
      <c r="I60" s="235" t="str">
        <f>IF(J60=3,"مطبق كليًا  - Implemented",IF(J60=0,"لاينطبق - Not Applicable",IF(J60=1,"غير مطبق  - Not Implemented",IF(3&lt;J60&gt;1,"مطبق جزئيًا  - Partially Implemented"," "))))</f>
        <v>مطبق كليًا  - Implemented</v>
      </c>
      <c r="J60" s="142">
        <f>IF(SUM(J61:J62)=0,0,AVERAGEIF(J61:J62,"&lt;&gt;0"))</f>
        <v>3</v>
      </c>
      <c r="K60" s="142"/>
      <c r="L60" s="142"/>
      <c r="M60" s="234">
        <f>IF('معلومات أساسية عن الأنظمة'!C58 = "", 0, 'حالة الالتزام بالضوابط - نظام ١'!M60)</f>
        <v>0</v>
      </c>
      <c r="N60" s="216"/>
      <c r="O60" s="218"/>
    </row>
    <row r="61" spans="1:15" ht="185.1" customHeight="1" x14ac:dyDescent="0.3">
      <c r="A61" s="212"/>
      <c r="B61" s="317"/>
      <c r="C61" s="302"/>
      <c r="D61" s="305"/>
      <c r="E61" s="306"/>
      <c r="F61" s="133" t="s">
        <v>269</v>
      </c>
      <c r="G61" s="136" t="s">
        <v>222</v>
      </c>
      <c r="H61" s="134" t="s">
        <v>191</v>
      </c>
      <c r="I61" s="141" t="s">
        <v>18</v>
      </c>
      <c r="J61" s="142">
        <f t="shared" si="1"/>
        <v>3</v>
      </c>
      <c r="K61" s="142"/>
      <c r="L61" s="142"/>
      <c r="M61" s="234">
        <f>IF('معلومات أساسية عن الأنظمة'!C59 = "", 0, 'حالة الالتزام بالضوابط - نظام ١'!M61)</f>
        <v>0</v>
      </c>
      <c r="N61" s="216"/>
      <c r="O61" s="218"/>
    </row>
    <row r="62" spans="1:15" ht="185.1" customHeight="1" x14ac:dyDescent="0.3">
      <c r="A62" s="212"/>
      <c r="B62" s="317"/>
      <c r="C62" s="302"/>
      <c r="D62" s="307"/>
      <c r="E62" s="308"/>
      <c r="F62" s="133" t="s">
        <v>269</v>
      </c>
      <c r="G62" s="136" t="s">
        <v>223</v>
      </c>
      <c r="H62" s="134" t="s">
        <v>192</v>
      </c>
      <c r="I62" s="141" t="s">
        <v>18</v>
      </c>
      <c r="J62" s="142">
        <f t="shared" si="1"/>
        <v>3</v>
      </c>
      <c r="K62" s="142"/>
      <c r="L62" s="142"/>
      <c r="M62" s="234">
        <f>IF('معلومات أساسية عن الأنظمة'!C60 = "", 0, 'حالة الالتزام بالضوابط - نظام ١'!M62)</f>
        <v>0</v>
      </c>
      <c r="N62" s="216"/>
      <c r="O62" s="218"/>
    </row>
    <row r="63" spans="1:15" ht="185.1" customHeight="1" x14ac:dyDescent="0.3">
      <c r="A63" s="212"/>
      <c r="B63" s="317"/>
      <c r="C63" s="302" t="s">
        <v>126</v>
      </c>
      <c r="D63" s="303" t="s">
        <v>30</v>
      </c>
      <c r="E63" s="304"/>
      <c r="F63" s="133" t="s">
        <v>268</v>
      </c>
      <c r="G63" s="133" t="s">
        <v>86</v>
      </c>
      <c r="H63" s="134" t="s">
        <v>305</v>
      </c>
      <c r="I63" s="235" t="str">
        <f>IF(J63=3,"مطبق كليًا  - Implemented",IF(J63=0,"لاينطبق - Not Applicable",IF(J63=1,"غير مطبق  - Not Implemented",IF(3&lt;J63&gt;1,"مطبق جزئيًا  - Partially Implemented"," "))))</f>
        <v>مطبق كليًا  - Implemented</v>
      </c>
      <c r="J63" s="142">
        <f>IF(SUM(J64:J68)=0,0,AVERAGEIF(J64:J68,"&lt;&gt;0"))</f>
        <v>3</v>
      </c>
      <c r="K63" s="142"/>
      <c r="L63" s="142"/>
      <c r="M63" s="234">
        <f>IF('معلومات أساسية عن الأنظمة'!C61 = "", 0, 'حالة الالتزام بالضوابط - نظام ١'!M63)</f>
        <v>0</v>
      </c>
      <c r="N63" s="216"/>
      <c r="O63" s="218"/>
    </row>
    <row r="64" spans="1:15" ht="185.1" customHeight="1" x14ac:dyDescent="0.3">
      <c r="A64" s="212"/>
      <c r="B64" s="317"/>
      <c r="C64" s="302"/>
      <c r="D64" s="305"/>
      <c r="E64" s="306"/>
      <c r="F64" s="133" t="s">
        <v>269</v>
      </c>
      <c r="G64" s="136" t="s">
        <v>233</v>
      </c>
      <c r="H64" s="134" t="s">
        <v>193</v>
      </c>
      <c r="I64" s="141" t="s">
        <v>18</v>
      </c>
      <c r="J64" s="142">
        <f t="shared" si="1"/>
        <v>3</v>
      </c>
      <c r="K64" s="142"/>
      <c r="L64" s="142"/>
      <c r="M64" s="234">
        <f>IF('معلومات أساسية عن الأنظمة'!C62 = "", 0, 'حالة الالتزام بالضوابط - نظام ١'!M64)</f>
        <v>0</v>
      </c>
      <c r="N64" s="216"/>
      <c r="O64" s="218"/>
    </row>
    <row r="65" spans="1:15" ht="185.1" customHeight="1" x14ac:dyDescent="0.3">
      <c r="A65" s="212"/>
      <c r="B65" s="317"/>
      <c r="C65" s="302"/>
      <c r="D65" s="305"/>
      <c r="E65" s="306"/>
      <c r="F65" s="133" t="s">
        <v>269</v>
      </c>
      <c r="G65" s="136" t="s">
        <v>234</v>
      </c>
      <c r="H65" s="134" t="s">
        <v>194</v>
      </c>
      <c r="I65" s="141" t="s">
        <v>18</v>
      </c>
      <c r="J65" s="142">
        <f t="shared" si="1"/>
        <v>3</v>
      </c>
      <c r="K65" s="142"/>
      <c r="L65" s="142"/>
      <c r="M65" s="234">
        <f>IF('معلومات أساسية عن الأنظمة'!C63 = "", 0, 'حالة الالتزام بالضوابط - نظام ١'!M65)</f>
        <v>0</v>
      </c>
      <c r="N65" s="216"/>
      <c r="O65" s="218"/>
    </row>
    <row r="66" spans="1:15" ht="185.1" customHeight="1" x14ac:dyDescent="0.3">
      <c r="A66" s="212"/>
      <c r="B66" s="317"/>
      <c r="C66" s="302"/>
      <c r="D66" s="305"/>
      <c r="E66" s="306"/>
      <c r="F66" s="133" t="s">
        <v>269</v>
      </c>
      <c r="G66" s="136" t="s">
        <v>235</v>
      </c>
      <c r="H66" s="134" t="s">
        <v>195</v>
      </c>
      <c r="I66" s="141" t="s">
        <v>18</v>
      </c>
      <c r="J66" s="142">
        <f t="shared" si="1"/>
        <v>3</v>
      </c>
      <c r="K66" s="142"/>
      <c r="L66" s="142"/>
      <c r="M66" s="234">
        <f>IF('معلومات أساسية عن الأنظمة'!C64 = "", 0, 'حالة الالتزام بالضوابط - نظام ١'!M66)</f>
        <v>0</v>
      </c>
      <c r="N66" s="216"/>
      <c r="O66" s="218"/>
    </row>
    <row r="67" spans="1:15" ht="185.1" customHeight="1" x14ac:dyDescent="0.3">
      <c r="A67" s="212"/>
      <c r="B67" s="317"/>
      <c r="C67" s="302"/>
      <c r="D67" s="305"/>
      <c r="E67" s="306"/>
      <c r="F67" s="133" t="s">
        <v>269</v>
      </c>
      <c r="G67" s="136" t="s">
        <v>236</v>
      </c>
      <c r="H67" s="134" t="s">
        <v>196</v>
      </c>
      <c r="I67" s="141" t="s">
        <v>18</v>
      </c>
      <c r="J67" s="142">
        <f t="shared" si="1"/>
        <v>3</v>
      </c>
      <c r="K67" s="142"/>
      <c r="L67" s="142"/>
      <c r="M67" s="234">
        <f>IF('معلومات أساسية عن الأنظمة'!C65 = "", 0, 'حالة الالتزام بالضوابط - نظام ١'!M67)</f>
        <v>0</v>
      </c>
      <c r="N67" s="216"/>
      <c r="O67" s="218"/>
    </row>
    <row r="68" spans="1:15" ht="185.1" customHeight="1" x14ac:dyDescent="0.3">
      <c r="A68" s="212"/>
      <c r="B68" s="317"/>
      <c r="C68" s="302"/>
      <c r="D68" s="307"/>
      <c r="E68" s="308"/>
      <c r="F68" s="133" t="s">
        <v>269</v>
      </c>
      <c r="G68" s="136" t="s">
        <v>237</v>
      </c>
      <c r="H68" s="134" t="s">
        <v>197</v>
      </c>
      <c r="I68" s="141" t="s">
        <v>18</v>
      </c>
      <c r="J68" s="142">
        <f t="shared" si="1"/>
        <v>3</v>
      </c>
      <c r="K68" s="142"/>
      <c r="L68" s="142"/>
      <c r="M68" s="234">
        <f>IF('معلومات أساسية عن الأنظمة'!C66 = "", 0, 'حالة الالتزام بالضوابط - نظام ١'!M68)</f>
        <v>0</v>
      </c>
      <c r="N68" s="216"/>
      <c r="O68" s="218"/>
    </row>
    <row r="69" spans="1:15" ht="185.1" customHeight="1" x14ac:dyDescent="0.3">
      <c r="A69" s="212"/>
      <c r="B69" s="317"/>
      <c r="C69" s="302" t="s">
        <v>87</v>
      </c>
      <c r="D69" s="303" t="s">
        <v>34</v>
      </c>
      <c r="E69" s="304"/>
      <c r="F69" s="133" t="s">
        <v>268</v>
      </c>
      <c r="G69" s="133" t="s">
        <v>88</v>
      </c>
      <c r="H69" s="134" t="s">
        <v>306</v>
      </c>
      <c r="I69" s="235" t="str">
        <f>IF(J69=3,"مطبق كليًا  - Implemented",IF(J69=0,"لاينطبق - Not Applicable",IF(J69=1,"غير مطبق  - Not Implemented",IF(3&lt;J69&gt;1,"مطبق جزئيًا  - Partially Implemented"," "))))</f>
        <v>مطبق كليًا  - Implemented</v>
      </c>
      <c r="J69" s="142">
        <f>IF(SUM(J70:J72)=0,0,AVERAGEIF(J70:J72,"&lt;&gt;0"))</f>
        <v>3</v>
      </c>
      <c r="K69" s="142"/>
      <c r="L69" s="142"/>
      <c r="M69" s="234">
        <f>IF('معلومات أساسية عن الأنظمة'!C67 = "", 0, 'حالة الالتزام بالضوابط - نظام ١'!M69)</f>
        <v>0</v>
      </c>
      <c r="N69" s="216"/>
      <c r="O69" s="218"/>
    </row>
    <row r="70" spans="1:15" ht="185.1" customHeight="1" x14ac:dyDescent="0.3">
      <c r="A70" s="212"/>
      <c r="B70" s="317"/>
      <c r="C70" s="302"/>
      <c r="D70" s="305"/>
      <c r="E70" s="306"/>
      <c r="F70" s="133" t="s">
        <v>269</v>
      </c>
      <c r="G70" s="136" t="s">
        <v>238</v>
      </c>
      <c r="H70" s="134" t="s">
        <v>198</v>
      </c>
      <c r="I70" s="141" t="s">
        <v>18</v>
      </c>
      <c r="J70" s="142">
        <f t="shared" si="1"/>
        <v>3</v>
      </c>
      <c r="K70" s="142"/>
      <c r="L70" s="142"/>
      <c r="M70" s="234">
        <f>IF('معلومات أساسية عن الأنظمة'!C68 = "", 0, 'حالة الالتزام بالضوابط - نظام ١'!M70)</f>
        <v>0</v>
      </c>
      <c r="N70" s="216"/>
      <c r="O70" s="218"/>
    </row>
    <row r="71" spans="1:15" ht="185.1" customHeight="1" x14ac:dyDescent="0.3">
      <c r="A71" s="212"/>
      <c r="B71" s="317"/>
      <c r="C71" s="302"/>
      <c r="D71" s="305"/>
      <c r="E71" s="306"/>
      <c r="F71" s="133" t="s">
        <v>269</v>
      </c>
      <c r="G71" s="136" t="s">
        <v>239</v>
      </c>
      <c r="H71" s="134" t="s">
        <v>199</v>
      </c>
      <c r="I71" s="141" t="s">
        <v>18</v>
      </c>
      <c r="J71" s="142">
        <f t="shared" si="1"/>
        <v>3</v>
      </c>
      <c r="K71" s="142"/>
      <c r="L71" s="142"/>
      <c r="M71" s="234">
        <f>IF('معلومات أساسية عن الأنظمة'!C69 = "", 0, 'حالة الالتزام بالضوابط - نظام ١'!M71)</f>
        <v>0</v>
      </c>
      <c r="N71" s="216"/>
      <c r="O71" s="218"/>
    </row>
    <row r="72" spans="1:15" ht="185.1" customHeight="1" x14ac:dyDescent="0.3">
      <c r="A72" s="212"/>
      <c r="B72" s="317"/>
      <c r="C72" s="302"/>
      <c r="D72" s="307"/>
      <c r="E72" s="308"/>
      <c r="F72" s="133" t="s">
        <v>269</v>
      </c>
      <c r="G72" s="136" t="s">
        <v>240</v>
      </c>
      <c r="H72" s="134" t="s">
        <v>200</v>
      </c>
      <c r="I72" s="141" t="s">
        <v>18</v>
      </c>
      <c r="J72" s="142">
        <f t="shared" si="1"/>
        <v>3</v>
      </c>
      <c r="K72" s="142"/>
      <c r="L72" s="142"/>
      <c r="M72" s="234">
        <f>IF('معلومات أساسية عن الأنظمة'!C70 = "", 0, 'حالة الالتزام بالضوابط - نظام ١'!M72)</f>
        <v>0</v>
      </c>
      <c r="N72" s="216"/>
      <c r="O72" s="218"/>
    </row>
    <row r="73" spans="1:15" ht="185.1" customHeight="1" x14ac:dyDescent="0.3">
      <c r="A73" s="212"/>
      <c r="B73" s="317"/>
      <c r="C73" s="302" t="s">
        <v>89</v>
      </c>
      <c r="D73" s="303" t="s">
        <v>35</v>
      </c>
      <c r="E73" s="304"/>
      <c r="F73" s="133" t="s">
        <v>268</v>
      </c>
      <c r="G73" s="133" t="s">
        <v>90</v>
      </c>
      <c r="H73" s="134" t="s">
        <v>307</v>
      </c>
      <c r="I73" s="235" t="str">
        <f>IF(J73=3,"مطبق كليًا  - Implemented",IF(J73=0,"لاينطبق - Not Applicable",IF(J73=1,"غير مطبق  - Not Implemented",IF(3&lt;J73&gt;1,"مطبق جزئيًا  - Partially Implemented"," "))))</f>
        <v>مطبق كليًا  - Implemented</v>
      </c>
      <c r="J73" s="142">
        <f>IF(SUM(J74:J76)=0,0,AVERAGEIF(J74:J76,"&lt;&gt;0"))</f>
        <v>3</v>
      </c>
      <c r="K73" s="142"/>
      <c r="L73" s="142"/>
      <c r="M73" s="234">
        <f>IF('معلومات أساسية عن الأنظمة'!C71 = "", 0, 'حالة الالتزام بالضوابط - نظام ١'!M73)</f>
        <v>0</v>
      </c>
      <c r="N73" s="216"/>
      <c r="O73" s="218"/>
    </row>
    <row r="74" spans="1:15" ht="185.1" customHeight="1" x14ac:dyDescent="0.3">
      <c r="A74" s="212"/>
      <c r="B74" s="317"/>
      <c r="C74" s="302"/>
      <c r="D74" s="305"/>
      <c r="E74" s="306"/>
      <c r="F74" s="133" t="s">
        <v>269</v>
      </c>
      <c r="G74" s="136" t="s">
        <v>241</v>
      </c>
      <c r="H74" s="134" t="s">
        <v>201</v>
      </c>
      <c r="I74" s="141" t="s">
        <v>18</v>
      </c>
      <c r="J74" s="142">
        <f t="shared" si="1"/>
        <v>3</v>
      </c>
      <c r="K74" s="142"/>
      <c r="L74" s="142"/>
      <c r="M74" s="234">
        <f>IF('معلومات أساسية عن الأنظمة'!C72 = "", 0, 'حالة الالتزام بالضوابط - نظام ١'!M74)</f>
        <v>0</v>
      </c>
      <c r="N74" s="216"/>
      <c r="O74" s="218"/>
    </row>
    <row r="75" spans="1:15" ht="185.1" customHeight="1" x14ac:dyDescent="0.3">
      <c r="A75" s="212"/>
      <c r="B75" s="317"/>
      <c r="C75" s="302"/>
      <c r="D75" s="305"/>
      <c r="E75" s="306"/>
      <c r="F75" s="133" t="s">
        <v>269</v>
      </c>
      <c r="G75" s="136" t="s">
        <v>242</v>
      </c>
      <c r="H75" s="134" t="s">
        <v>202</v>
      </c>
      <c r="I75" s="141" t="s">
        <v>18</v>
      </c>
      <c r="J75" s="142">
        <f t="shared" si="1"/>
        <v>3</v>
      </c>
      <c r="K75" s="142"/>
      <c r="L75" s="142"/>
      <c r="M75" s="234">
        <f>IF('معلومات أساسية عن الأنظمة'!C73 = "", 0, 'حالة الالتزام بالضوابط - نظام ١'!M75)</f>
        <v>0</v>
      </c>
      <c r="N75" s="216"/>
      <c r="O75" s="218"/>
    </row>
    <row r="76" spans="1:15" ht="185.1" customHeight="1" x14ac:dyDescent="0.3">
      <c r="A76" s="212"/>
      <c r="B76" s="317"/>
      <c r="C76" s="302"/>
      <c r="D76" s="305"/>
      <c r="E76" s="306"/>
      <c r="F76" s="133" t="s">
        <v>269</v>
      </c>
      <c r="G76" s="136" t="s">
        <v>243</v>
      </c>
      <c r="H76" s="134" t="s">
        <v>203</v>
      </c>
      <c r="I76" s="141" t="s">
        <v>18</v>
      </c>
      <c r="J76" s="142">
        <f t="shared" si="1"/>
        <v>3</v>
      </c>
      <c r="K76" s="142"/>
      <c r="L76" s="142"/>
      <c r="M76" s="234">
        <f>IF('معلومات أساسية عن الأنظمة'!C74 = "", 0, 'حالة الالتزام بالضوابط - نظام ١'!M76)</f>
        <v>0</v>
      </c>
      <c r="N76" s="216"/>
      <c r="O76" s="218"/>
    </row>
    <row r="77" spans="1:15" ht="185.1" customHeight="1" x14ac:dyDescent="0.3">
      <c r="A77" s="212"/>
      <c r="B77" s="317"/>
      <c r="C77" s="302"/>
      <c r="D77" s="307"/>
      <c r="E77" s="308"/>
      <c r="F77" s="133" t="s">
        <v>268</v>
      </c>
      <c r="G77" s="133" t="s">
        <v>91</v>
      </c>
      <c r="H77" s="134" t="s">
        <v>308</v>
      </c>
      <c r="I77" s="141" t="s">
        <v>18</v>
      </c>
      <c r="J77" s="142"/>
      <c r="K77" s="142"/>
      <c r="L77" s="142"/>
      <c r="M77" s="234">
        <f>IF('معلومات أساسية عن الأنظمة'!C75 = "", 0, 'حالة الالتزام بالضوابط - نظام ١'!M77)</f>
        <v>0</v>
      </c>
      <c r="N77" s="216"/>
      <c r="O77" s="218"/>
    </row>
    <row r="78" spans="1:15" ht="185.1" customHeight="1" x14ac:dyDescent="0.3">
      <c r="A78" s="212"/>
      <c r="B78" s="317"/>
      <c r="C78" s="302" t="s">
        <v>92</v>
      </c>
      <c r="D78" s="303" t="s">
        <v>36</v>
      </c>
      <c r="E78" s="304"/>
      <c r="F78" s="133" t="s">
        <v>268</v>
      </c>
      <c r="G78" s="133" t="s">
        <v>93</v>
      </c>
      <c r="H78" s="134" t="s">
        <v>309</v>
      </c>
      <c r="I78" s="235" t="str">
        <f>IF(J78=3,"مطبق كليًا  - Implemented",IF(J78=0,"لاينطبق - Not Applicable",IF(J78=1,"غير مطبق  - Not Implemented",IF(3&lt;J78&gt;1,"مطبق جزئيًا  - Partially Implemented"," "))))</f>
        <v>مطبق كليًا  - Implemented</v>
      </c>
      <c r="J78" s="142">
        <f>IF(SUM(J79:J81)=0,0,AVERAGEIF(J79:J81,"&lt;&gt;0"))</f>
        <v>3</v>
      </c>
      <c r="K78" s="142"/>
      <c r="L78" s="142"/>
      <c r="M78" s="234">
        <f>IF('معلومات أساسية عن الأنظمة'!C76 = "", 0, 'حالة الالتزام بالضوابط - نظام ١'!M78)</f>
        <v>0</v>
      </c>
      <c r="N78" s="216"/>
      <c r="O78" s="218"/>
    </row>
    <row r="79" spans="1:15" ht="185.1" customHeight="1" x14ac:dyDescent="0.3">
      <c r="A79" s="212"/>
      <c r="B79" s="317"/>
      <c r="C79" s="302"/>
      <c r="D79" s="305"/>
      <c r="E79" s="306"/>
      <c r="F79" s="133" t="s">
        <v>269</v>
      </c>
      <c r="G79" s="136" t="s">
        <v>244</v>
      </c>
      <c r="H79" s="134" t="s">
        <v>204</v>
      </c>
      <c r="I79" s="141" t="s">
        <v>18</v>
      </c>
      <c r="J79" s="142">
        <f>IF(I79="مطبق كليًا  - Implemented",3,IF(I79="مطبق جزئيًا  - Partially Implemented",2,IF(I79="غير مطبق  - Not Implemented",1,0)))</f>
        <v>3</v>
      </c>
      <c r="K79" s="142"/>
      <c r="L79" s="142"/>
      <c r="M79" s="234">
        <f>IF('معلومات أساسية عن الأنظمة'!C77 = "", 0, 'حالة الالتزام بالضوابط - نظام ١'!M79)</f>
        <v>0</v>
      </c>
      <c r="N79" s="216"/>
      <c r="O79" s="218"/>
    </row>
    <row r="80" spans="1:15" ht="185.1" customHeight="1" x14ac:dyDescent="0.3">
      <c r="A80" s="212"/>
      <c r="B80" s="317"/>
      <c r="C80" s="302"/>
      <c r="D80" s="305"/>
      <c r="E80" s="306"/>
      <c r="F80" s="133" t="s">
        <v>269</v>
      </c>
      <c r="G80" s="136" t="s">
        <v>245</v>
      </c>
      <c r="H80" s="134" t="s">
        <v>205</v>
      </c>
      <c r="I80" s="141" t="s">
        <v>18</v>
      </c>
      <c r="J80" s="142">
        <f>IF(I80="مطبق كليًا  - Implemented",3,IF(I80="مطبق جزئيًا  - Partially Implemented",2,IF(I80="غير مطبق  - Not Implemented",1,0)))</f>
        <v>3</v>
      </c>
      <c r="K80" s="142"/>
      <c r="L80" s="142"/>
      <c r="M80" s="234">
        <f>IF('معلومات أساسية عن الأنظمة'!C78 = "", 0, 'حالة الالتزام بالضوابط - نظام ١'!M80)</f>
        <v>0</v>
      </c>
      <c r="N80" s="216"/>
      <c r="O80" s="218"/>
    </row>
    <row r="81" spans="1:15" ht="185.1" customHeight="1" x14ac:dyDescent="0.3">
      <c r="A81" s="212"/>
      <c r="B81" s="317"/>
      <c r="C81" s="302"/>
      <c r="D81" s="305"/>
      <c r="E81" s="306"/>
      <c r="F81" s="133" t="s">
        <v>269</v>
      </c>
      <c r="G81" s="136" t="s">
        <v>246</v>
      </c>
      <c r="H81" s="134" t="s">
        <v>206</v>
      </c>
      <c r="I81" s="141" t="s">
        <v>18</v>
      </c>
      <c r="J81" s="142">
        <f>IF(I81="مطبق كليًا  - Implemented",3,IF(I81="مطبق جزئيًا  - Partially Implemented",2,IF(I81="غير مطبق  - Not Implemented",1,0)))</f>
        <v>3</v>
      </c>
      <c r="K81" s="142"/>
      <c r="L81" s="142"/>
      <c r="M81" s="234">
        <f>IF('معلومات أساسية عن الأنظمة'!C79 = "", 0, 'حالة الالتزام بالضوابط - نظام ١'!M81)</f>
        <v>0</v>
      </c>
      <c r="N81" s="216"/>
      <c r="O81" s="218"/>
    </row>
    <row r="82" spans="1:15" ht="185.1" customHeight="1" x14ac:dyDescent="0.3">
      <c r="A82" s="212"/>
      <c r="B82" s="317"/>
      <c r="C82" s="302"/>
      <c r="D82" s="307"/>
      <c r="E82" s="308"/>
      <c r="F82" s="133" t="s">
        <v>268</v>
      </c>
      <c r="G82" s="133" t="s">
        <v>94</v>
      </c>
      <c r="H82" s="134" t="s">
        <v>310</v>
      </c>
      <c r="I82" s="141" t="s">
        <v>18</v>
      </c>
      <c r="J82" s="142"/>
      <c r="K82" s="142"/>
      <c r="L82" s="142"/>
      <c r="M82" s="234">
        <f>IF('معلومات أساسية عن الأنظمة'!C80 = "", 0, 'حالة الالتزام بالضوابط - نظام ١'!M82)</f>
        <v>0</v>
      </c>
      <c r="N82" s="216"/>
      <c r="O82" s="218"/>
    </row>
    <row r="83" spans="1:15" ht="185.1" customHeight="1" x14ac:dyDescent="0.3">
      <c r="A83" s="212"/>
      <c r="B83" s="317"/>
      <c r="C83" s="302" t="s">
        <v>95</v>
      </c>
      <c r="D83" s="303" t="s">
        <v>37</v>
      </c>
      <c r="E83" s="304"/>
      <c r="F83" s="133" t="s">
        <v>268</v>
      </c>
      <c r="G83" s="137" t="s">
        <v>96</v>
      </c>
      <c r="H83" s="134" t="s">
        <v>311</v>
      </c>
      <c r="I83" s="235" t="str">
        <f>IF(J83=3,"مطبق كليًا  - Implemented",IF(J83=0,"لاينطبق - Not Applicable",IF(J83=1,"غير مطبق  - Not Implemented",IF(3&lt;J83&gt;1,"مطبق جزئيًا  - Partially Implemented"," "))))</f>
        <v>مطبق كليًا  - Implemented</v>
      </c>
      <c r="J83" s="142">
        <f>IF(SUM(J84:J85)=0,0,AVERAGEIF(J84:J85,"&lt;&gt;0"))</f>
        <v>3</v>
      </c>
      <c r="K83" s="142"/>
      <c r="L83" s="142"/>
      <c r="M83" s="234">
        <f>IF('معلومات أساسية عن الأنظمة'!C81 = "", 0, 'حالة الالتزام بالضوابط - نظام ١'!M83)</f>
        <v>0</v>
      </c>
      <c r="N83" s="216"/>
      <c r="O83" s="218"/>
    </row>
    <row r="84" spans="1:15" ht="185.1" customHeight="1" x14ac:dyDescent="0.3">
      <c r="A84" s="212"/>
      <c r="B84" s="317"/>
      <c r="C84" s="302"/>
      <c r="D84" s="305"/>
      <c r="E84" s="306"/>
      <c r="F84" s="133" t="s">
        <v>269</v>
      </c>
      <c r="G84" s="136" t="s">
        <v>247</v>
      </c>
      <c r="H84" s="134" t="s">
        <v>207</v>
      </c>
      <c r="I84" s="141" t="s">
        <v>18</v>
      </c>
      <c r="J84" s="142">
        <f>IF(I84="مطبق كليًا  - Implemented",3,IF(I84="مطبق جزئيًا  - Partially Implemented",2,IF(I84="غير مطبق  - Not Implemented",1,0)))</f>
        <v>3</v>
      </c>
      <c r="K84" s="142"/>
      <c r="L84" s="142"/>
      <c r="M84" s="234">
        <f>IF('معلومات أساسية عن الأنظمة'!C82 = "", 0, 'حالة الالتزام بالضوابط - نظام ١'!M84)</f>
        <v>0</v>
      </c>
      <c r="N84" s="216"/>
      <c r="O84" s="218"/>
    </row>
    <row r="85" spans="1:15" ht="185.1" customHeight="1" x14ac:dyDescent="0.3">
      <c r="A85" s="212"/>
      <c r="B85" s="317"/>
      <c r="C85" s="302"/>
      <c r="D85" s="305"/>
      <c r="E85" s="306"/>
      <c r="F85" s="133" t="s">
        <v>269</v>
      </c>
      <c r="G85" s="136" t="s">
        <v>248</v>
      </c>
      <c r="H85" s="134" t="s">
        <v>208</v>
      </c>
      <c r="I85" s="141" t="s">
        <v>18</v>
      </c>
      <c r="J85" s="142">
        <f>IF(I85="مطبق كليًا  - Implemented",3,IF(I85="مطبق جزئيًا  - Partially Implemented",2,IF(I85="غير مطبق  - Not Implemented",1,0)))</f>
        <v>3</v>
      </c>
      <c r="K85" s="142"/>
      <c r="L85" s="142"/>
      <c r="M85" s="234">
        <f>IF('معلومات أساسية عن الأنظمة'!C83 = "", 0, 'حالة الالتزام بالضوابط - نظام ١'!M85)</f>
        <v>0</v>
      </c>
      <c r="N85" s="216"/>
      <c r="O85" s="218"/>
    </row>
    <row r="86" spans="1:15" ht="185.1" customHeight="1" x14ac:dyDescent="0.3">
      <c r="A86" s="212"/>
      <c r="B86" s="317"/>
      <c r="C86" s="302"/>
      <c r="D86" s="307"/>
      <c r="E86" s="308"/>
      <c r="F86" s="133" t="s">
        <v>268</v>
      </c>
      <c r="G86" s="133" t="s">
        <v>97</v>
      </c>
      <c r="H86" s="134" t="s">
        <v>312</v>
      </c>
      <c r="I86" s="141" t="s">
        <v>18</v>
      </c>
      <c r="J86" s="142"/>
      <c r="K86" s="142"/>
      <c r="L86" s="142"/>
      <c r="M86" s="234">
        <f>IF('معلومات أساسية عن الأنظمة'!C84 = "", 0, 'حالة الالتزام بالضوابط - نظام ١'!M86)</f>
        <v>0</v>
      </c>
      <c r="N86" s="216"/>
      <c r="O86" s="218"/>
    </row>
    <row r="87" spans="1:15" ht="185.1" customHeight="1" x14ac:dyDescent="0.3">
      <c r="A87" s="212"/>
      <c r="B87" s="317"/>
      <c r="C87" s="302" t="s">
        <v>98</v>
      </c>
      <c r="D87" s="303" t="s">
        <v>53</v>
      </c>
      <c r="E87" s="304"/>
      <c r="F87" s="133" t="s">
        <v>268</v>
      </c>
      <c r="G87" s="133" t="s">
        <v>99</v>
      </c>
      <c r="H87" s="134" t="s">
        <v>313</v>
      </c>
      <c r="I87" s="235" t="str">
        <f>IF(J87=3,"مطبق كليًا  - Implemented",IF(J87=0,"لاينطبق - Not Applicable",IF(J87=1,"غير مطبق  - Not Implemented",IF(3&lt;J87&gt;1,"مطبق جزئيًا  - Partially Implemented"," "))))</f>
        <v>مطبق كليًا  - Implemented</v>
      </c>
      <c r="J87" s="142">
        <f>IF(SUM(J88:J92)=0,0,AVERAGEIF(J88:J92,"&lt;&gt;0"))</f>
        <v>3</v>
      </c>
      <c r="K87" s="142"/>
      <c r="L87" s="142"/>
      <c r="M87" s="234">
        <f>IF('معلومات أساسية عن الأنظمة'!C85 = "", 0, 'حالة الالتزام بالضوابط - نظام ١'!M87)</f>
        <v>0</v>
      </c>
      <c r="N87" s="216"/>
      <c r="O87" s="218"/>
    </row>
    <row r="88" spans="1:15" ht="185.1" customHeight="1" x14ac:dyDescent="0.3">
      <c r="A88" s="212"/>
      <c r="B88" s="317"/>
      <c r="C88" s="302"/>
      <c r="D88" s="305"/>
      <c r="E88" s="306"/>
      <c r="F88" s="133" t="s">
        <v>269</v>
      </c>
      <c r="G88" s="136" t="s">
        <v>249</v>
      </c>
      <c r="H88" s="134" t="s">
        <v>209</v>
      </c>
      <c r="I88" s="141" t="s">
        <v>18</v>
      </c>
      <c r="J88" s="142">
        <f>IF(I88="مطبق كليًا  - Implemented",3,IF(I88="مطبق جزئيًا  - Partially Implemented",2,IF(I88="غير مطبق  - Not Implemented",1,0)))</f>
        <v>3</v>
      </c>
      <c r="K88" s="142"/>
      <c r="L88" s="142"/>
      <c r="M88" s="234">
        <f>IF('معلومات أساسية عن الأنظمة'!C86 = "", 0, 'حالة الالتزام بالضوابط - نظام ١'!M88)</f>
        <v>0</v>
      </c>
      <c r="N88" s="216"/>
      <c r="O88" s="218"/>
    </row>
    <row r="89" spans="1:15" ht="185.1" customHeight="1" x14ac:dyDescent="0.3">
      <c r="A89" s="212"/>
      <c r="B89" s="317"/>
      <c r="C89" s="302"/>
      <c r="D89" s="305"/>
      <c r="E89" s="306"/>
      <c r="F89" s="133" t="s">
        <v>269</v>
      </c>
      <c r="G89" s="136" t="s">
        <v>250</v>
      </c>
      <c r="H89" s="134" t="s">
        <v>210</v>
      </c>
      <c r="I89" s="141" t="s">
        <v>18</v>
      </c>
      <c r="J89" s="142">
        <f>IF(I89="مطبق كليًا  - Implemented",3,IF(I89="مطبق جزئيًا  - Partially Implemented",2,IF(I89="غير مطبق  - Not Implemented",1,0)))</f>
        <v>3</v>
      </c>
      <c r="K89" s="142"/>
      <c r="L89" s="142"/>
      <c r="M89" s="234">
        <f>IF('معلومات أساسية عن الأنظمة'!C87 = "", 0, 'حالة الالتزام بالضوابط - نظام ١'!M89)</f>
        <v>0</v>
      </c>
      <c r="N89" s="216"/>
      <c r="O89" s="218"/>
    </row>
    <row r="90" spans="1:15" ht="185.1" customHeight="1" x14ac:dyDescent="0.3">
      <c r="A90" s="212"/>
      <c r="B90" s="317"/>
      <c r="C90" s="302"/>
      <c r="D90" s="305"/>
      <c r="E90" s="306"/>
      <c r="F90" s="133" t="s">
        <v>269</v>
      </c>
      <c r="G90" s="136" t="s">
        <v>251</v>
      </c>
      <c r="H90" s="134" t="s">
        <v>288</v>
      </c>
      <c r="I90" s="141" t="s">
        <v>18</v>
      </c>
      <c r="J90" s="142">
        <f>IF(I90="مطبق كليًا  - Implemented",3,IF(I90="مطبق جزئيًا  - Partially Implemented",2,IF(I90="غير مطبق  - Not Implemented",1,0)))</f>
        <v>3</v>
      </c>
      <c r="K90" s="142"/>
      <c r="L90" s="142"/>
      <c r="M90" s="234">
        <f>IF('معلومات أساسية عن الأنظمة'!C88 = "", 0, 'حالة الالتزام بالضوابط - نظام ١'!M90)</f>
        <v>0</v>
      </c>
      <c r="N90" s="216"/>
      <c r="O90" s="218"/>
    </row>
    <row r="91" spans="1:15" ht="185.1" customHeight="1" x14ac:dyDescent="0.3">
      <c r="A91" s="212"/>
      <c r="B91" s="317"/>
      <c r="C91" s="302"/>
      <c r="D91" s="305"/>
      <c r="E91" s="306"/>
      <c r="F91" s="133" t="s">
        <v>269</v>
      </c>
      <c r="G91" s="136" t="s">
        <v>252</v>
      </c>
      <c r="H91" s="134" t="s">
        <v>211</v>
      </c>
      <c r="I91" s="141" t="s">
        <v>18</v>
      </c>
      <c r="J91" s="142">
        <f>IF(I91="مطبق كليًا  - Implemented",3,IF(I91="مطبق جزئيًا  - Partially Implemented",2,IF(I91="غير مطبق  - Not Implemented",1,0)))</f>
        <v>3</v>
      </c>
      <c r="K91" s="142"/>
      <c r="L91" s="142"/>
      <c r="M91" s="234">
        <f>IF('معلومات أساسية عن الأنظمة'!C89 = "", 0, 'حالة الالتزام بالضوابط - نظام ١'!M91)</f>
        <v>0</v>
      </c>
      <c r="N91" s="216"/>
      <c r="O91" s="218"/>
    </row>
    <row r="92" spans="1:15" ht="185.1" customHeight="1" x14ac:dyDescent="0.3">
      <c r="A92" s="212"/>
      <c r="B92" s="317"/>
      <c r="C92" s="302"/>
      <c r="D92" s="305"/>
      <c r="E92" s="306"/>
      <c r="F92" s="133" t="s">
        <v>269</v>
      </c>
      <c r="G92" s="136" t="s">
        <v>253</v>
      </c>
      <c r="H92" s="134" t="s">
        <v>212</v>
      </c>
      <c r="I92" s="141" t="s">
        <v>18</v>
      </c>
      <c r="J92" s="142">
        <f>IF(I92="مطبق كليًا  - Implemented",3,IF(I92="مطبق جزئيًا  - Partially Implemented",2,IF(I92="غير مطبق  - Not Implemented",1,0)))</f>
        <v>3</v>
      </c>
      <c r="K92" s="142"/>
      <c r="L92" s="142"/>
      <c r="M92" s="234">
        <f>IF('معلومات أساسية عن الأنظمة'!C90 = "", 0, 'حالة الالتزام بالضوابط - نظام ١'!M92)</f>
        <v>0</v>
      </c>
      <c r="N92" s="216"/>
      <c r="O92" s="218"/>
    </row>
    <row r="93" spans="1:15" ht="185.1" customHeight="1" x14ac:dyDescent="0.3">
      <c r="A93" s="212"/>
      <c r="B93" s="317"/>
      <c r="C93" s="302"/>
      <c r="D93" s="307"/>
      <c r="E93" s="308"/>
      <c r="F93" s="133" t="s">
        <v>268</v>
      </c>
      <c r="G93" s="133" t="s">
        <v>100</v>
      </c>
      <c r="H93" s="134" t="s">
        <v>314</v>
      </c>
      <c r="I93" s="141" t="s">
        <v>18</v>
      </c>
      <c r="J93" s="142"/>
      <c r="K93" s="142"/>
      <c r="L93" s="142"/>
      <c r="M93" s="234">
        <f>IF('معلومات أساسية عن الأنظمة'!C91 = "", 0, 'حالة الالتزام بالضوابط - نظام ١'!M93)</f>
        <v>0</v>
      </c>
      <c r="N93" s="216"/>
      <c r="O93" s="218"/>
    </row>
    <row r="94" spans="1:15" ht="185.1" customHeight="1" x14ac:dyDescent="0.3">
      <c r="A94" s="212"/>
      <c r="B94" s="317"/>
      <c r="C94" s="302" t="s">
        <v>101</v>
      </c>
      <c r="D94" s="303" t="s">
        <v>221</v>
      </c>
      <c r="E94" s="304"/>
      <c r="F94" s="133" t="s">
        <v>268</v>
      </c>
      <c r="G94" s="133" t="s">
        <v>102</v>
      </c>
      <c r="H94" s="134" t="s">
        <v>315</v>
      </c>
      <c r="I94" s="235" t="str">
        <f>IF(J94=3,"مطبق كليًا  - Implemented",IF(J94=0,"لاينطبق - Not Applicable",IF(J94=1,"غير مطبق  - Not Implemented",IF(3&lt;J94&gt;1,"مطبق جزئيًا  - Partially Implemented"," "))))</f>
        <v>مطبق كليًا  - Implemented</v>
      </c>
      <c r="J94" s="142">
        <f>IF(SUM(J95:J96)=0,0,AVERAGEIF(J95:J96,"&lt;&gt;0"))</f>
        <v>3</v>
      </c>
      <c r="K94" s="142"/>
      <c r="L94" s="142"/>
      <c r="M94" s="234">
        <f>IF('معلومات أساسية عن الأنظمة'!C92 = "", 0, 'حالة الالتزام بالضوابط - نظام ١'!M94)</f>
        <v>0</v>
      </c>
      <c r="N94" s="216"/>
      <c r="O94" s="218"/>
    </row>
    <row r="95" spans="1:15" ht="185.1" customHeight="1" x14ac:dyDescent="0.3">
      <c r="A95" s="212"/>
      <c r="B95" s="317"/>
      <c r="C95" s="302"/>
      <c r="D95" s="305"/>
      <c r="E95" s="306"/>
      <c r="F95" s="133" t="s">
        <v>269</v>
      </c>
      <c r="G95" s="136" t="s">
        <v>254</v>
      </c>
      <c r="H95" s="134" t="s">
        <v>213</v>
      </c>
      <c r="I95" s="141" t="s">
        <v>18</v>
      </c>
      <c r="J95" s="142">
        <f>IF(I95="مطبق كليًا  - Implemented",3,IF(I95="مطبق جزئيًا  - Partially Implemented",2,IF(I95="غير مطبق  - Not Implemented",1,0)))</f>
        <v>3</v>
      </c>
      <c r="K95" s="142"/>
      <c r="L95" s="142"/>
      <c r="M95" s="234">
        <f>IF('معلومات أساسية عن الأنظمة'!C93 = "", 0, 'حالة الالتزام بالضوابط - نظام ١'!M95)</f>
        <v>0</v>
      </c>
      <c r="N95" s="216"/>
      <c r="O95" s="218"/>
    </row>
    <row r="96" spans="1:15" ht="185.1" customHeight="1" x14ac:dyDescent="0.3">
      <c r="A96" s="212"/>
      <c r="B96" s="317"/>
      <c r="C96" s="302"/>
      <c r="D96" s="305"/>
      <c r="E96" s="306"/>
      <c r="F96" s="133" t="s">
        <v>269</v>
      </c>
      <c r="G96" s="136" t="s">
        <v>255</v>
      </c>
      <c r="H96" s="134" t="s">
        <v>282</v>
      </c>
      <c r="I96" s="141" t="s">
        <v>18</v>
      </c>
      <c r="J96" s="142">
        <f>IF(I96="مطبق كليًا  - Implemented",3,IF(I96="مطبق جزئيًا  - Partially Implemented",2,IF(I96="غير مطبق  - Not Implemented",1,0)))</f>
        <v>3</v>
      </c>
      <c r="K96" s="142"/>
      <c r="L96" s="142"/>
      <c r="M96" s="234">
        <f>IF('معلومات أساسية عن الأنظمة'!C94 = "", 0, 'حالة الالتزام بالضوابط - نظام ١'!M96)</f>
        <v>0</v>
      </c>
      <c r="N96" s="216"/>
      <c r="O96" s="218"/>
    </row>
    <row r="97" spans="1:15" ht="185.1" customHeight="1" x14ac:dyDescent="0.3">
      <c r="A97" s="212"/>
      <c r="B97" s="317"/>
      <c r="C97" s="302"/>
      <c r="D97" s="307"/>
      <c r="E97" s="308"/>
      <c r="F97" s="133" t="s">
        <v>268</v>
      </c>
      <c r="G97" s="133" t="s">
        <v>103</v>
      </c>
      <c r="H97" s="134" t="s">
        <v>316</v>
      </c>
      <c r="I97" s="141" t="s">
        <v>18</v>
      </c>
      <c r="J97" s="142"/>
      <c r="K97" s="142"/>
      <c r="L97" s="142"/>
      <c r="M97" s="234">
        <f>IF('معلومات أساسية عن الأنظمة'!C95 = "", 0, 'حالة الالتزام بالضوابط - نظام ١'!M97)</f>
        <v>0</v>
      </c>
      <c r="N97" s="216"/>
      <c r="O97" s="218"/>
    </row>
    <row r="98" spans="1:15" ht="185.1" customHeight="1" x14ac:dyDescent="0.3">
      <c r="A98" s="212"/>
      <c r="B98" s="317"/>
      <c r="C98" s="302" t="s">
        <v>104</v>
      </c>
      <c r="D98" s="303" t="s">
        <v>214</v>
      </c>
      <c r="E98" s="304"/>
      <c r="F98" s="133" t="s">
        <v>268</v>
      </c>
      <c r="G98" s="133" t="s">
        <v>105</v>
      </c>
      <c r="H98" s="134" t="s">
        <v>215</v>
      </c>
      <c r="I98" s="141" t="s">
        <v>18</v>
      </c>
      <c r="J98" s="142"/>
      <c r="K98" s="142"/>
      <c r="L98" s="142"/>
      <c r="M98" s="234">
        <f>IF('معلومات أساسية عن الأنظمة'!C96 = "", 0, 'حالة الالتزام بالضوابط - نظام ١'!M98)</f>
        <v>0</v>
      </c>
      <c r="N98" s="216"/>
      <c r="O98" s="218"/>
    </row>
    <row r="99" spans="1:15" ht="185.1" customHeight="1" x14ac:dyDescent="0.3">
      <c r="A99" s="212"/>
      <c r="B99" s="317"/>
      <c r="C99" s="302"/>
      <c r="D99" s="305"/>
      <c r="E99" s="306"/>
      <c r="F99" s="133" t="s">
        <v>268</v>
      </c>
      <c r="G99" s="133" t="s">
        <v>106</v>
      </c>
      <c r="H99" s="134" t="s">
        <v>216</v>
      </c>
      <c r="I99" s="141" t="s">
        <v>18</v>
      </c>
      <c r="J99" s="142"/>
      <c r="K99" s="142"/>
      <c r="L99" s="142"/>
      <c r="M99" s="234">
        <f>IF('معلومات أساسية عن الأنظمة'!C97 = "", 0, 'حالة الالتزام بالضوابط - نظام ١'!M99)</f>
        <v>0</v>
      </c>
      <c r="N99" s="216"/>
      <c r="O99" s="218"/>
    </row>
    <row r="100" spans="1:15" ht="185.1" customHeight="1" x14ac:dyDescent="0.3">
      <c r="A100" s="212"/>
      <c r="B100" s="317"/>
      <c r="C100" s="302"/>
      <c r="D100" s="305"/>
      <c r="E100" s="306"/>
      <c r="F100" s="133" t="s">
        <v>268</v>
      </c>
      <c r="G100" s="133" t="s">
        <v>107</v>
      </c>
      <c r="H100" s="134" t="s">
        <v>217</v>
      </c>
      <c r="I100" s="235" t="str">
        <f>IF(J100=3,"مطبق كليًا  - Implemented",IF(J100=0,"لاينطبق - Not Applicable",IF(J100=1,"غير مطبق  - Not Implemented",IF(3&lt;J100&gt;1,"مطبق جزئيًا  - Partially Implemented"," "))))</f>
        <v>مطبق كليًا  - Implemented</v>
      </c>
      <c r="J100" s="142">
        <f>IF(SUM(J101:J104)=0,0,AVERAGEIF(J101:J104,"&lt;&gt;0"))</f>
        <v>3</v>
      </c>
      <c r="K100" s="142"/>
      <c r="L100" s="142"/>
      <c r="M100" s="234">
        <f>IF('معلومات أساسية عن الأنظمة'!C98 = "", 0, 'حالة الالتزام بالضوابط - نظام ١'!M100)</f>
        <v>0</v>
      </c>
      <c r="N100" s="216"/>
      <c r="O100" s="218"/>
    </row>
    <row r="101" spans="1:15" ht="185.1" customHeight="1" x14ac:dyDescent="0.3">
      <c r="A101" s="212"/>
      <c r="B101" s="317"/>
      <c r="C101" s="302"/>
      <c r="D101" s="305"/>
      <c r="E101" s="306"/>
      <c r="F101" s="133" t="s">
        <v>269</v>
      </c>
      <c r="G101" s="136" t="s">
        <v>108</v>
      </c>
      <c r="H101" s="134" t="s">
        <v>218</v>
      </c>
      <c r="I101" s="141" t="s">
        <v>18</v>
      </c>
      <c r="J101" s="142">
        <f>IF(I101="مطبق كليًا  - Implemented",3,IF(I101="مطبق جزئيًا  - Partially Implemented",2,IF(I101="غير مطبق  - Not Implemented",1,0)))</f>
        <v>3</v>
      </c>
      <c r="K101" s="142"/>
      <c r="L101" s="142"/>
      <c r="M101" s="234">
        <f>IF('معلومات أساسية عن الأنظمة'!C99 = "", 0, 'حالة الالتزام بالضوابط - نظام ١'!M101)</f>
        <v>0</v>
      </c>
      <c r="N101" s="216"/>
      <c r="O101" s="218"/>
    </row>
    <row r="102" spans="1:15" ht="185.1" customHeight="1" x14ac:dyDescent="0.3">
      <c r="A102" s="212"/>
      <c r="B102" s="317"/>
      <c r="C102" s="302"/>
      <c r="D102" s="305"/>
      <c r="E102" s="306"/>
      <c r="F102" s="133" t="s">
        <v>269</v>
      </c>
      <c r="G102" s="136" t="s">
        <v>109</v>
      </c>
      <c r="H102" s="134" t="s">
        <v>54</v>
      </c>
      <c r="I102" s="141" t="s">
        <v>18</v>
      </c>
      <c r="J102" s="142">
        <f>IF(I102="مطبق كليًا  - Implemented",3,IF(I102="مطبق جزئيًا  - Partially Implemented",2,IF(I102="غير مطبق  - Not Implemented",1,0)))</f>
        <v>3</v>
      </c>
      <c r="K102" s="142"/>
      <c r="L102" s="142"/>
      <c r="M102" s="234">
        <f>IF('معلومات أساسية عن الأنظمة'!C100 = "", 0, 'حالة الالتزام بالضوابط - نظام ١'!M102)</f>
        <v>0</v>
      </c>
      <c r="N102" s="216"/>
      <c r="O102" s="218"/>
    </row>
    <row r="103" spans="1:15" ht="185.1" customHeight="1" x14ac:dyDescent="0.3">
      <c r="A103" s="212"/>
      <c r="B103" s="317"/>
      <c r="C103" s="302"/>
      <c r="D103" s="305"/>
      <c r="E103" s="306"/>
      <c r="F103" s="133" t="s">
        <v>269</v>
      </c>
      <c r="G103" s="136" t="s">
        <v>110</v>
      </c>
      <c r="H103" s="134" t="s">
        <v>55</v>
      </c>
      <c r="I103" s="141" t="s">
        <v>18</v>
      </c>
      <c r="J103" s="142">
        <f>IF(I103="مطبق كليًا  - Implemented",3,IF(I103="مطبق جزئيًا  - Partially Implemented",2,IF(I103="غير مطبق  - Not Implemented",1,0)))</f>
        <v>3</v>
      </c>
      <c r="K103" s="142"/>
      <c r="L103" s="142"/>
      <c r="M103" s="234">
        <f>IF('معلومات أساسية عن الأنظمة'!C101 = "", 0, 'حالة الالتزام بالضوابط - نظام ١'!M103)</f>
        <v>0</v>
      </c>
      <c r="N103" s="216"/>
      <c r="O103" s="218"/>
    </row>
    <row r="104" spans="1:15" ht="185.1" customHeight="1" x14ac:dyDescent="0.3">
      <c r="A104" s="212"/>
      <c r="B104" s="317"/>
      <c r="C104" s="302"/>
      <c r="D104" s="305"/>
      <c r="E104" s="306"/>
      <c r="F104" s="133" t="s">
        <v>269</v>
      </c>
      <c r="G104" s="136" t="s">
        <v>111</v>
      </c>
      <c r="H104" s="134" t="s">
        <v>219</v>
      </c>
      <c r="I104" s="141" t="s">
        <v>18</v>
      </c>
      <c r="J104" s="142">
        <f>IF(I104="مطبق كليًا  - Implemented",3,IF(I104="مطبق جزئيًا  - Partially Implemented",2,IF(I104="غير مطبق  - Not Implemented",1,0)))</f>
        <v>3</v>
      </c>
      <c r="K104" s="142"/>
      <c r="L104" s="142"/>
      <c r="M104" s="234">
        <f>IF('معلومات أساسية عن الأنظمة'!C102 = "", 0, 'حالة الالتزام بالضوابط - نظام ١'!M104)</f>
        <v>0</v>
      </c>
      <c r="N104" s="216"/>
      <c r="O104" s="218"/>
    </row>
    <row r="105" spans="1:15" ht="185.1" customHeight="1" x14ac:dyDescent="0.3">
      <c r="A105" s="212"/>
      <c r="B105" s="317"/>
      <c r="C105" s="302"/>
      <c r="D105" s="307"/>
      <c r="E105" s="308"/>
      <c r="F105" s="133" t="s">
        <v>268</v>
      </c>
      <c r="G105" s="133" t="s">
        <v>112</v>
      </c>
      <c r="H105" s="134" t="s">
        <v>220</v>
      </c>
      <c r="I105" s="141" t="s">
        <v>18</v>
      </c>
      <c r="J105" s="142"/>
      <c r="K105" s="142"/>
      <c r="L105" s="142"/>
      <c r="M105" s="234">
        <f>IF('معلومات أساسية عن الأنظمة'!C103 = "", 0, 'حالة الالتزام بالضوابط - نظام ١'!M105)</f>
        <v>0</v>
      </c>
      <c r="N105" s="216"/>
      <c r="O105" s="218"/>
    </row>
    <row r="106" spans="1:15" ht="185.1" customHeight="1" x14ac:dyDescent="0.3">
      <c r="A106" s="212"/>
      <c r="B106" s="309" t="s">
        <v>113</v>
      </c>
      <c r="C106" s="310" t="s">
        <v>114</v>
      </c>
      <c r="D106" s="311" t="s">
        <v>38</v>
      </c>
      <c r="E106" s="312"/>
      <c r="F106" s="133" t="s">
        <v>268</v>
      </c>
      <c r="G106" s="133" t="s">
        <v>115</v>
      </c>
      <c r="H106" s="134" t="s">
        <v>317</v>
      </c>
      <c r="I106" s="235" t="str">
        <f>IF(J106=3,"مطبق كليًا  - Implemented",IF(J106=0,"لاينطبق - Not Applicable",IF(J106=1,"غير مطبق  - Not Implemented",IF(3&lt;J106&gt;1,"مطبق جزئيًا  - Partially Implemented"," "))))</f>
        <v>مطبق كليًا  - Implemented</v>
      </c>
      <c r="J106" s="142">
        <f>IF(SUM(J107:J110)=0,0,AVERAGEIF(J107:J110,"&lt;&gt;0"))</f>
        <v>3</v>
      </c>
      <c r="K106" s="142"/>
      <c r="L106" s="142"/>
      <c r="M106" s="234">
        <f>IF('معلومات أساسية عن الأنظمة'!C104 = "", 0, 'حالة الالتزام بالضوابط - نظام ١'!M106)</f>
        <v>0</v>
      </c>
      <c r="N106" s="216"/>
      <c r="O106" s="218"/>
    </row>
    <row r="107" spans="1:15" ht="185.1" customHeight="1" x14ac:dyDescent="0.3">
      <c r="A107" s="212"/>
      <c r="B107" s="309"/>
      <c r="C107" s="310"/>
      <c r="D107" s="313"/>
      <c r="E107" s="314"/>
      <c r="F107" s="133" t="s">
        <v>269</v>
      </c>
      <c r="G107" s="136" t="s">
        <v>256</v>
      </c>
      <c r="H107" s="134" t="s">
        <v>165</v>
      </c>
      <c r="I107" s="141" t="s">
        <v>18</v>
      </c>
      <c r="J107" s="142">
        <f t="shared" ref="J107:J115" si="2">IF(I107="مطبق كليًا  - Implemented",3,IF(I107="مطبق جزئيًا  - Partially Implemented",2,IF(I107="غير مطبق  - Not Implemented",1,0)))</f>
        <v>3</v>
      </c>
      <c r="K107" s="142"/>
      <c r="L107" s="142"/>
      <c r="M107" s="234">
        <f>IF('معلومات أساسية عن الأنظمة'!C105 = "", 0, 'حالة الالتزام بالضوابط - نظام ١'!M107)</f>
        <v>0</v>
      </c>
      <c r="N107" s="216"/>
      <c r="O107" s="218"/>
    </row>
    <row r="108" spans="1:15" ht="185.1" customHeight="1" x14ac:dyDescent="0.3">
      <c r="A108" s="212"/>
      <c r="B108" s="309"/>
      <c r="C108" s="310"/>
      <c r="D108" s="313"/>
      <c r="E108" s="314"/>
      <c r="F108" s="133" t="s">
        <v>269</v>
      </c>
      <c r="G108" s="136" t="s">
        <v>257</v>
      </c>
      <c r="H108" s="134" t="s">
        <v>166</v>
      </c>
      <c r="I108" s="141" t="s">
        <v>18</v>
      </c>
      <c r="J108" s="142">
        <f t="shared" si="2"/>
        <v>3</v>
      </c>
      <c r="K108" s="142"/>
      <c r="L108" s="142"/>
      <c r="M108" s="234">
        <f>IF('معلومات أساسية عن الأنظمة'!C106 = "", 0, 'حالة الالتزام بالضوابط - نظام ١'!M108)</f>
        <v>0</v>
      </c>
      <c r="N108" s="216"/>
      <c r="O108" s="218"/>
    </row>
    <row r="109" spans="1:15" ht="185.1" customHeight="1" x14ac:dyDescent="0.3">
      <c r="A109" s="212"/>
      <c r="B109" s="309"/>
      <c r="C109" s="310"/>
      <c r="D109" s="313"/>
      <c r="E109" s="314"/>
      <c r="F109" s="133" t="s">
        <v>269</v>
      </c>
      <c r="G109" s="136" t="s">
        <v>168</v>
      </c>
      <c r="H109" s="134" t="s">
        <v>167</v>
      </c>
      <c r="I109" s="141" t="s">
        <v>18</v>
      </c>
      <c r="J109" s="142">
        <f t="shared" si="2"/>
        <v>3</v>
      </c>
      <c r="K109" s="142"/>
      <c r="L109" s="142"/>
      <c r="M109" s="234">
        <f>IF('معلومات أساسية عن الأنظمة'!C107 = "", 0, 'حالة الالتزام بالضوابط - نظام ١'!M109)</f>
        <v>0</v>
      </c>
      <c r="N109" s="216"/>
      <c r="O109" s="218"/>
    </row>
    <row r="110" spans="1:15" ht="185.1" customHeight="1" x14ac:dyDescent="0.3">
      <c r="A110" s="212"/>
      <c r="B110" s="309"/>
      <c r="C110" s="310"/>
      <c r="D110" s="315"/>
      <c r="E110" s="316"/>
      <c r="F110" s="133" t="s">
        <v>269</v>
      </c>
      <c r="G110" s="136" t="s">
        <v>258</v>
      </c>
      <c r="H110" s="134" t="s">
        <v>169</v>
      </c>
      <c r="I110" s="141" t="s">
        <v>18</v>
      </c>
      <c r="J110" s="142">
        <f t="shared" si="2"/>
        <v>3</v>
      </c>
      <c r="K110" s="142"/>
      <c r="L110" s="142"/>
      <c r="M110" s="234">
        <f>IF('معلومات أساسية عن الأنظمة'!C108 = "", 0, 'حالة الالتزام بالضوابط - نظام ١'!M110)</f>
        <v>0</v>
      </c>
      <c r="N110" s="216"/>
      <c r="O110" s="218"/>
    </row>
    <row r="111" spans="1:15" ht="185.1" customHeight="1" x14ac:dyDescent="0.3">
      <c r="A111" s="212"/>
      <c r="B111" s="318" t="s">
        <v>117</v>
      </c>
      <c r="C111" s="319" t="s">
        <v>118</v>
      </c>
      <c r="D111" s="320" t="s">
        <v>265</v>
      </c>
      <c r="E111" s="321"/>
      <c r="F111" s="133" t="s">
        <v>268</v>
      </c>
      <c r="G111" s="133" t="s">
        <v>119</v>
      </c>
      <c r="H111" s="134" t="s">
        <v>318</v>
      </c>
      <c r="I111" s="235" t="str">
        <f>IF(J111=3,"مطبق كليًا  - Implemented",IF(J111=0,"لاينطبق - Not Applicable",IF(J111=1,"غير مطبق  - Not Implemented",IF(3&lt;J111&gt;1,"مطبق جزئيًا  - Partially Implemented"," "))))</f>
        <v>مطبق كليًا  - Implemented</v>
      </c>
      <c r="J111" s="142">
        <f>IF(SUM(J112:J113)=0,0,AVERAGEIF(J112:J113,"&lt;&gt;0"))</f>
        <v>3</v>
      </c>
      <c r="K111" s="142"/>
      <c r="L111" s="142"/>
      <c r="M111" s="234">
        <f>IF('معلومات أساسية عن الأنظمة'!C109 = "", 0, 'حالة الالتزام بالضوابط - نظام ١'!M111)</f>
        <v>0</v>
      </c>
      <c r="N111" s="216"/>
      <c r="O111" s="218"/>
    </row>
    <row r="112" spans="1:15" ht="185.1" customHeight="1" x14ac:dyDescent="0.3">
      <c r="A112" s="212"/>
      <c r="B112" s="318"/>
      <c r="C112" s="319"/>
      <c r="D112" s="322"/>
      <c r="E112" s="323"/>
      <c r="F112" s="133" t="s">
        <v>269</v>
      </c>
      <c r="G112" s="136" t="s">
        <v>259</v>
      </c>
      <c r="H112" s="134" t="s">
        <v>170</v>
      </c>
      <c r="I112" s="141" t="s">
        <v>18</v>
      </c>
      <c r="J112" s="142">
        <f t="shared" si="2"/>
        <v>3</v>
      </c>
      <c r="K112" s="142"/>
      <c r="L112" s="142"/>
      <c r="M112" s="234">
        <f>IF('معلومات أساسية عن الأنظمة'!C110 = "", 0, 'حالة الالتزام بالضوابط - نظام ١'!M112)</f>
        <v>0</v>
      </c>
      <c r="N112" s="216"/>
      <c r="O112" s="218"/>
    </row>
    <row r="113" spans="1:15" ht="185.1" customHeight="1" x14ac:dyDescent="0.3">
      <c r="A113" s="212"/>
      <c r="B113" s="318"/>
      <c r="C113" s="319"/>
      <c r="D113" s="324"/>
      <c r="E113" s="325"/>
      <c r="F113" s="133" t="s">
        <v>269</v>
      </c>
      <c r="G113" s="136" t="s">
        <v>260</v>
      </c>
      <c r="H113" s="134" t="s">
        <v>171</v>
      </c>
      <c r="I113" s="141" t="str">
        <f>IF('معلومات أساسية عن الأنظمة'!C9 = "", "مطبق كليًا  - Implemented", 'حالة الالتزام بالضوابط - نظام ١'!I113)</f>
        <v>مطبق كليًا  - Implemented</v>
      </c>
      <c r="J113" s="142">
        <f>IF(I113="مطبق كليًا  - Implemented",3,IF(I113="مطبق جزئيًا  - Partially Implemented",2,IF(I113="غير مطبق  - Not Implemented",1,0)))</f>
        <v>3</v>
      </c>
      <c r="K113" s="142">
        <f>IF('معلومات أساسية عن الأنظمة'!C9 = "", 0, 'حالة الالتزام بالضوابط - نظام ١'!K113)</f>
        <v>0</v>
      </c>
      <c r="L113" s="142">
        <f>IF('معلومات أساسية عن الأنظمة'!C9 = "", 0, 'حالة الالتزام بالضوابط - نظام ١'!L113)</f>
        <v>0</v>
      </c>
      <c r="M113" s="234">
        <f>IF('معلومات أساسية عن الأنظمة'!C111 = "", 0, 'حالة الالتزام بالضوابط - نظام ١'!M113)</f>
        <v>0</v>
      </c>
      <c r="N113" s="216"/>
      <c r="O113" s="218"/>
    </row>
    <row r="114" spans="1:15" ht="185.1" customHeight="1" x14ac:dyDescent="0.3">
      <c r="A114" s="212"/>
      <c r="B114" s="318"/>
      <c r="C114" s="319" t="s">
        <v>122</v>
      </c>
      <c r="D114" s="320" t="s">
        <v>58</v>
      </c>
      <c r="E114" s="321"/>
      <c r="F114" s="133" t="s">
        <v>268</v>
      </c>
      <c r="G114" s="133" t="s">
        <v>123</v>
      </c>
      <c r="H114" s="134" t="s">
        <v>319</v>
      </c>
      <c r="I114" s="235" t="str">
        <f>IF(J114=3,"مطبق كليًا  - Implemented",IF(J114=0,"لاينطبق - Not Applicable",IF(J114=1,"غير مطبق  - Not Implemented",IF(3&lt;J114&gt;1,"مطبق جزئيًا  - Partially Implemented"," "))))</f>
        <v>مطبق كليًا  - Implemented</v>
      </c>
      <c r="J114" s="142">
        <f>IF(SUM(J115:J115)=0,0,AVERAGEIF(J115:J115,"&lt;&gt;0"))</f>
        <v>3</v>
      </c>
      <c r="K114" s="143"/>
      <c r="L114" s="143"/>
      <c r="M114" s="234">
        <f>IF('معلومات أساسية عن الأنظمة'!C112 = "", 0, 'حالة الالتزام بالضوابط - نظام ١'!M114)</f>
        <v>0</v>
      </c>
      <c r="N114" s="216"/>
      <c r="O114" s="218"/>
    </row>
    <row r="115" spans="1:15" ht="185.1" customHeight="1" x14ac:dyDescent="0.3">
      <c r="A115" s="212"/>
      <c r="B115" s="318"/>
      <c r="C115" s="319"/>
      <c r="D115" s="324"/>
      <c r="E115" s="325"/>
      <c r="F115" s="133" t="s">
        <v>269</v>
      </c>
      <c r="G115" s="136" t="s">
        <v>261</v>
      </c>
      <c r="H115" s="134" t="s">
        <v>172</v>
      </c>
      <c r="I115" s="141" t="s">
        <v>18</v>
      </c>
      <c r="J115" s="142">
        <f t="shared" si="2"/>
        <v>3</v>
      </c>
      <c r="K115" s="143"/>
      <c r="L115" s="143"/>
      <c r="M115" s="234">
        <f>IF('معلومات أساسية عن الأنظمة'!C113 = "", 0, 'حالة الالتزام بالضوابط - نظام ١'!M115)</f>
        <v>0</v>
      </c>
      <c r="N115" s="216"/>
      <c r="O115" s="218"/>
    </row>
    <row r="116" spans="1:15" x14ac:dyDescent="0.3">
      <c r="A116" s="215"/>
      <c r="B116" s="216"/>
      <c r="C116" s="216"/>
      <c r="D116" s="216"/>
      <c r="E116" s="216"/>
      <c r="F116" s="217"/>
      <c r="G116" s="217"/>
      <c r="H116" s="216"/>
      <c r="I116" s="216"/>
      <c r="J116" s="216"/>
      <c r="K116" s="216"/>
      <c r="L116" s="216"/>
      <c r="M116" s="216"/>
      <c r="N116" s="216"/>
      <c r="O116" s="218"/>
    </row>
    <row r="117" spans="1:15" x14ac:dyDescent="0.3">
      <c r="A117" s="215"/>
      <c r="B117" s="216"/>
      <c r="C117" s="216"/>
      <c r="D117" s="216"/>
      <c r="E117" s="216"/>
      <c r="F117" s="217"/>
      <c r="G117" s="217"/>
      <c r="H117" s="216"/>
      <c r="I117" s="216"/>
      <c r="J117" s="216"/>
      <c r="K117" s="216"/>
      <c r="L117" s="216"/>
      <c r="M117" s="216"/>
      <c r="N117" s="216"/>
      <c r="O117" s="218"/>
    </row>
    <row r="118" spans="1:15" x14ac:dyDescent="0.3">
      <c r="A118" s="206"/>
      <c r="B118" s="111"/>
      <c r="C118" s="111"/>
      <c r="D118" s="111"/>
      <c r="E118" s="111"/>
      <c r="F118" s="198"/>
      <c r="G118" s="198"/>
      <c r="H118" s="111"/>
      <c r="I118" s="199"/>
      <c r="J118" s="199"/>
      <c r="K118" s="199"/>
      <c r="L118" s="199"/>
      <c r="M118" s="199"/>
      <c r="N118" s="113"/>
      <c r="O118" s="218"/>
    </row>
    <row r="119" spans="1:15" x14ac:dyDescent="0.3">
      <c r="A119" s="215"/>
      <c r="B119" s="216"/>
      <c r="C119" s="216"/>
      <c r="D119" s="216"/>
      <c r="E119" s="216"/>
      <c r="F119" s="217"/>
      <c r="G119" s="217"/>
      <c r="H119" s="216"/>
      <c r="I119" s="216"/>
      <c r="J119" s="216"/>
      <c r="K119" s="216"/>
      <c r="L119" s="216"/>
      <c r="M119" s="216"/>
      <c r="N119" s="216"/>
      <c r="O119" s="218"/>
    </row>
    <row r="120" spans="1:15" x14ac:dyDescent="0.3">
      <c r="A120" s="215"/>
      <c r="B120" s="216"/>
      <c r="C120" s="216"/>
      <c r="D120" s="216"/>
      <c r="E120" s="216"/>
      <c r="F120" s="217"/>
      <c r="G120" s="217"/>
      <c r="H120" s="216"/>
      <c r="I120" s="216"/>
      <c r="J120" s="216"/>
      <c r="K120" s="216"/>
      <c r="L120" s="216"/>
      <c r="M120" s="216"/>
      <c r="N120" s="216"/>
      <c r="O120" s="218"/>
    </row>
    <row r="121" spans="1:15" x14ac:dyDescent="0.3">
      <c r="A121" s="215"/>
      <c r="B121" s="216"/>
      <c r="C121" s="216"/>
      <c r="D121" s="216"/>
      <c r="E121" s="216"/>
      <c r="F121" s="217"/>
      <c r="G121" s="217"/>
      <c r="H121" s="216"/>
      <c r="I121" s="216"/>
      <c r="J121" s="216"/>
      <c r="K121" s="216"/>
      <c r="L121" s="216"/>
      <c r="M121" s="216"/>
      <c r="N121" s="216"/>
      <c r="O121" s="218"/>
    </row>
    <row r="122" spans="1:15" ht="20.100000000000001" customHeight="1" x14ac:dyDescent="0.4">
      <c r="A122" s="366" t="str">
        <f>"التصنيف:  "&amp;الرئيسية!E10 &amp; "                                                                                                                                                                                                                                         إشارة المشاركة:  "&amp;الرئيسية!H10</f>
        <v>التصنيف:  متاح                                                                                                                                                                                                                                         إشارة المشاركة:  أبيض</v>
      </c>
      <c r="B122" s="367"/>
      <c r="C122" s="367"/>
      <c r="D122" s="367"/>
      <c r="E122" s="367"/>
      <c r="F122" s="367"/>
      <c r="G122" s="367"/>
      <c r="H122" s="367"/>
      <c r="I122" s="367"/>
      <c r="J122" s="367"/>
      <c r="K122" s="367"/>
      <c r="L122" s="367"/>
      <c r="M122" s="367"/>
      <c r="N122" s="367"/>
      <c r="O122" s="368"/>
    </row>
  </sheetData>
  <sheetProtection password="D7AE" sheet="1" objects="1" scenarios="1"/>
  <dataConsolidate/>
  <mergeCells count="50">
    <mergeCell ref="C7:E7"/>
    <mergeCell ref="F7:G7"/>
    <mergeCell ref="H7:M7"/>
    <mergeCell ref="C9:E9"/>
    <mergeCell ref="B11:B27"/>
    <mergeCell ref="D11:E11"/>
    <mergeCell ref="C12:C14"/>
    <mergeCell ref="D12:E14"/>
    <mergeCell ref="C15:C22"/>
    <mergeCell ref="D15:E22"/>
    <mergeCell ref="C63:C68"/>
    <mergeCell ref="D63:E68"/>
    <mergeCell ref="C23:C24"/>
    <mergeCell ref="D23:E24"/>
    <mergeCell ref="C25:C27"/>
    <mergeCell ref="D25:E27"/>
    <mergeCell ref="C28:C30"/>
    <mergeCell ref="D28:E30"/>
    <mergeCell ref="C31:C40"/>
    <mergeCell ref="D31:E40"/>
    <mergeCell ref="C41:C49"/>
    <mergeCell ref="D41:E49"/>
    <mergeCell ref="C50:C59"/>
    <mergeCell ref="D50:E59"/>
    <mergeCell ref="C60:C62"/>
    <mergeCell ref="D60:E62"/>
    <mergeCell ref="D73:E77"/>
    <mergeCell ref="B111:B115"/>
    <mergeCell ref="C111:C113"/>
    <mergeCell ref="D111:E113"/>
    <mergeCell ref="C114:C115"/>
    <mergeCell ref="D114:E115"/>
    <mergeCell ref="C78:C82"/>
    <mergeCell ref="D78:E82"/>
    <mergeCell ref="A122:O122"/>
    <mergeCell ref="C98:C105"/>
    <mergeCell ref="D98:E105"/>
    <mergeCell ref="B106:B110"/>
    <mergeCell ref="C106:C110"/>
    <mergeCell ref="D106:E110"/>
    <mergeCell ref="B28:B105"/>
    <mergeCell ref="C83:C86"/>
    <mergeCell ref="D83:E86"/>
    <mergeCell ref="C87:C93"/>
    <mergeCell ref="D87:E93"/>
    <mergeCell ref="C94:C97"/>
    <mergeCell ref="D94:E97"/>
    <mergeCell ref="C69:C72"/>
    <mergeCell ref="D69:E72"/>
    <mergeCell ref="C73:C77"/>
  </mergeCells>
  <conditionalFormatting sqref="I11">
    <cfRule type="containsText" dxfId="1699" priority="16" operator="containsText" text="لاينطبق - Not Applicable">
      <formula>NOT(ISERROR(SEARCH("لاينطبق - Not Applicable",I11)))</formula>
    </cfRule>
    <cfRule type="containsText" dxfId="1698" priority="17" operator="containsText" text="غير مطبق  - Not Implemented">
      <formula>NOT(ISERROR(SEARCH("غير مطبق  - Not Implemented",I11)))</formula>
    </cfRule>
    <cfRule type="containsText" dxfId="1697" priority="18" operator="containsText" text="مطبق جزئيًا  - Partially Implemented">
      <formula>NOT(ISERROR(SEARCH("مطبق جزئيًا  - Partially Implemented",I11)))</formula>
    </cfRule>
    <cfRule type="containsText" dxfId="1696" priority="19" operator="containsText" text="مطبق كليًا  - Implemented">
      <formula>NOT(ISERROR(SEARCH("مطبق كليًا  - Implemented",I11)))</formula>
    </cfRule>
    <cfRule type="containsText" dxfId="1695" priority="20" operator="containsText" text="مطبق كليًا  - Implemented">
      <formula>NOT(ISERROR(SEARCH("مطبق كليًا  - Implemented",I11)))</formula>
    </cfRule>
  </conditionalFormatting>
  <conditionalFormatting sqref="I12">
    <cfRule type="containsText" dxfId="1694" priority="11" operator="containsText" text="لاينطبق - Not Applicable">
      <formula>NOT(ISERROR(SEARCH("لاينطبق - Not Applicable",I12)))</formula>
    </cfRule>
    <cfRule type="containsText" dxfId="1693" priority="12" operator="containsText" text="غير مطبق  - Not Implemented">
      <formula>NOT(ISERROR(SEARCH("غير مطبق  - Not Implemented",I12)))</formula>
    </cfRule>
    <cfRule type="containsText" dxfId="1692" priority="13" operator="containsText" text="مطبق جزئيًا  - Partially Implemented">
      <formula>NOT(ISERROR(SEARCH("مطبق جزئيًا  - Partially Implemented",I12)))</formula>
    </cfRule>
    <cfRule type="containsText" dxfId="1691" priority="14" operator="containsText" text="مطبق كليًا  - Implemented">
      <formula>NOT(ISERROR(SEARCH("مطبق كليًا  - Implemented",I12)))</formula>
    </cfRule>
    <cfRule type="containsText" dxfId="1690" priority="15" operator="containsText" text="مطبق كليًا  - Implemented">
      <formula>NOT(ISERROR(SEARCH("مطبق كليًا  - Implemented",I12)))</formula>
    </cfRule>
  </conditionalFormatting>
  <conditionalFormatting sqref="I13">
    <cfRule type="containsText" dxfId="1689" priority="6" operator="containsText" text="لاينطبق - Not Applicable">
      <formula>NOT(ISERROR(SEARCH("لاينطبق - Not Applicable",I13)))</formula>
    </cfRule>
    <cfRule type="containsText" dxfId="1688" priority="7" operator="containsText" text="غير مطبق  - Not Implemented">
      <formula>NOT(ISERROR(SEARCH("غير مطبق  - Not Implemented",I13)))</formula>
    </cfRule>
    <cfRule type="containsText" dxfId="1687" priority="8" operator="containsText" text="مطبق جزئيًا  - Partially Implemented">
      <formula>NOT(ISERROR(SEARCH("مطبق جزئيًا  - Partially Implemented",I13)))</formula>
    </cfRule>
    <cfRule type="containsText" dxfId="1686" priority="9" operator="containsText" text="مطبق كليًا  - Implemented">
      <formula>NOT(ISERROR(SEARCH("مطبق كليًا  - Implemented",I13)))</formula>
    </cfRule>
    <cfRule type="containsText" dxfId="1685" priority="10" operator="containsText" text="مطبق كليًا  - Implemented">
      <formula>NOT(ISERROR(SEARCH("مطبق كليًا  - Implemented",I13)))</formula>
    </cfRule>
  </conditionalFormatting>
  <conditionalFormatting sqref="I14:I115">
    <cfRule type="containsText" dxfId="1684" priority="1" operator="containsText" text="لاينطبق - Not Applicable">
      <formula>NOT(ISERROR(SEARCH("لاينطبق - Not Applicable",I14)))</formula>
    </cfRule>
    <cfRule type="containsText" dxfId="1683" priority="2" operator="containsText" text="غير مطبق  - Not Implemented">
      <formula>NOT(ISERROR(SEARCH("غير مطبق  - Not Implemented",I14)))</formula>
    </cfRule>
    <cfRule type="containsText" dxfId="1682" priority="3" operator="containsText" text="مطبق جزئيًا  - Partially Implemented">
      <formula>NOT(ISERROR(SEARCH("مطبق جزئيًا  - Partially Implemented",I14)))</formula>
    </cfRule>
    <cfRule type="containsText" dxfId="1681" priority="4" operator="containsText" text="مطبق كليًا  - Implemented">
      <formula>NOT(ISERROR(SEARCH("مطبق كليًا  - Implemented",I14)))</formula>
    </cfRule>
    <cfRule type="containsText" dxfId="1680" priority="5" operator="containsText" text="مطبق كليًا  - Implemented">
      <formula>NOT(ISERROR(SEARCH("مطبق كليًا  - Implemented",I14)))</formula>
    </cfRule>
  </conditionalFormatting>
  <dataValidations count="4">
    <dataValidation type="list" allowBlank="1" showDropDown="1" showInputMessage="1" showErrorMessage="1" sqref="I63 I69 I73 I78 I83 I87 I94 I100 I106 I111 I114 I60 I50 I18 I25 I28 I31 I41 I12 I15">
      <formula1>Comp_st_1</formula1>
    </dataValidation>
    <dataValidation type="list" showInputMessage="1" showErrorMessage="1" sqref="I112:I113 I115 I16:I17 I19:I24 I26:I27 I29:I30 I32:I40 I42:I49 I51:I59 I61:I62 I64:I68 I70:I72 I74:I77 I79:I82 I84:I86 I88:I93 I95:I99 I101:I105 I107:I110 I13:I14">
      <formula1>Comp_st_1</formula1>
    </dataValidation>
    <dataValidation type="date" operator="greaterThan" allowBlank="1" showInputMessage="1" showErrorMessage="1" error="يجب أن يكون التاريخ على الصياغة (يوم/شهر/سنة)" sqref="M11:M115">
      <formula1>44381</formula1>
    </dataValidation>
    <dataValidation type="list" showInputMessage="1" showErrorMessage="1" sqref="I11">
      <formula1>Comp_st_1</formula1>
    </dataValidation>
  </dataValidations>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&amp;R&amp;"Calibri"&amp;11&amp;K000000&amp;"Calibri"&amp;11&amp;K000000&amp;"Calibri"&amp;11&amp;K000000&amp;"Calibri"&amp;11&amp;K000000&amp;"Times New Roman,Regular"&amp;12  &amp;G | &amp;P_x000D_&amp;1#&amp;"Courier New"&amp;10&amp;K317100متاح</oddFooter>
    <firstHeader>&amp;R&amp;F</firstHeader>
    <firstFooter>&amp;R&amp;"Calibri"&amp;11&amp;K000000&amp;"Calibri"&amp;11&amp;K000000&amp;"Calibri"&amp;11&amp;K000000&amp;"Calibri"&amp;11&amp;K000000&amp;"Times New Roman,Regular"&amp;12  &amp;G | &amp;P_x000D_&amp;1#&amp;"Courier New"&amp;10&amp;K317100متاح</firstFooter>
  </headerFooter>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417" operator="equal" id="{A6C1FDD5-4A22-44E3-8DA5-18943A389125}">
            <xm:f>tbl_choices!$D$7</xm:f>
            <x14:dxf>
              <font>
                <color theme="0"/>
              </font>
              <fill>
                <patternFill>
                  <bgColor rgb="FF757575"/>
                </patternFill>
              </fill>
            </x14:dxf>
          </x14:cfRule>
          <x14:cfRule type="cellIs" priority="418" operator="equal" id="{8B96A361-C346-4B34-B21B-A7B42454F646}">
            <xm:f>tbl_choices!$C$9</xm:f>
            <x14:dxf>
              <font>
                <b/>
                <i val="0"/>
                <color theme="0"/>
              </font>
              <fill>
                <patternFill>
                  <bgColor rgb="FFFF0000"/>
                </patternFill>
              </fill>
            </x14:dxf>
          </x14:cfRule>
          <x14:cfRule type="cellIs" priority="419" operator="equal" id="{CAF52116-D8ED-4AD9-BBFD-9F2641D7D2EE}">
            <xm:f>tbl_choices!$C$8</xm:f>
            <x14:dxf>
              <font>
                <b/>
                <i val="0"/>
                <color theme="0"/>
              </font>
              <fill>
                <patternFill>
                  <bgColor rgb="FFFFC000"/>
                </patternFill>
              </fill>
            </x14:dxf>
          </x14:cfRule>
          <x14:cfRule type="cellIs" priority="420" operator="equal" id="{D3096923-4D78-47B6-AA1E-2B6B7E1CA7FD}">
            <xm:f>tbl_choices!$C$7</xm:f>
            <x14:dxf>
              <font>
                <b/>
                <i val="0"/>
                <color theme="0"/>
              </font>
              <fill>
                <patternFill>
                  <bgColor rgb="FF70AD47"/>
                </patternFill>
              </fill>
            </x14:dxf>
          </x14:cfRule>
          <xm:sqref>K25:L25 J28:L28 K41:L41 K50:L50 K63:L63 K78:L78 K83:L83 K87:L87 K94:L94 K106:L106 K111:L111 J11:L14 K29:L31</xm:sqref>
        </x14:conditionalFormatting>
        <x14:conditionalFormatting xmlns:xm="http://schemas.microsoft.com/office/excel/2006/main">
          <x14:cfRule type="cellIs" priority="413" operator="equal" id="{72A632A0-9EAE-4A3C-8C1D-850858AB9F1B}">
            <xm:f>tbl_choices!$D$7</xm:f>
            <x14:dxf>
              <font>
                <color theme="0"/>
              </font>
              <fill>
                <patternFill>
                  <bgColor rgb="FF757575"/>
                </patternFill>
              </fill>
            </x14:dxf>
          </x14:cfRule>
          <x14:cfRule type="cellIs" priority="414" operator="equal" id="{9A51332D-3FE0-41A9-9B5E-77C5426A4395}">
            <xm:f>tbl_choices!$C$9</xm:f>
            <x14:dxf>
              <font>
                <b/>
                <i val="0"/>
                <color theme="0"/>
              </font>
              <fill>
                <patternFill>
                  <bgColor rgb="FFFF0000"/>
                </patternFill>
              </fill>
            </x14:dxf>
          </x14:cfRule>
          <x14:cfRule type="cellIs" priority="415" operator="equal" id="{E9276998-70BE-45F2-92D5-B8136E8E6756}">
            <xm:f>tbl_choices!$C$8</xm:f>
            <x14:dxf>
              <font>
                <b/>
                <i val="0"/>
                <color theme="0"/>
              </font>
              <fill>
                <patternFill>
                  <bgColor rgb="FFFFC000"/>
                </patternFill>
              </fill>
            </x14:dxf>
          </x14:cfRule>
          <x14:cfRule type="cellIs" priority="416" operator="equal" id="{04F685B3-31A4-4521-9000-AAD3677151F0}">
            <xm:f>tbl_choices!$C$7</xm:f>
            <x14:dxf>
              <font>
                <b/>
                <i val="0"/>
                <color theme="0"/>
              </font>
              <fill>
                <patternFill>
                  <bgColor rgb="FF70AD47"/>
                </patternFill>
              </fill>
            </x14:dxf>
          </x14:cfRule>
          <xm:sqref>J23:L24</xm:sqref>
        </x14:conditionalFormatting>
        <x14:conditionalFormatting xmlns:xm="http://schemas.microsoft.com/office/excel/2006/main">
          <x14:cfRule type="cellIs" priority="409" operator="equal" id="{9CD1891F-EA07-4B41-ADE7-7252748BCC26}">
            <xm:f>tbl_choices!$D$7</xm:f>
            <x14:dxf>
              <font>
                <color theme="0"/>
              </font>
              <fill>
                <patternFill>
                  <bgColor rgb="FF757575"/>
                </patternFill>
              </fill>
            </x14:dxf>
          </x14:cfRule>
          <x14:cfRule type="cellIs" priority="410" operator="equal" id="{B064C5A5-BE41-452C-B963-FD978D0DA56D}">
            <xm:f>tbl_choices!$C$9</xm:f>
            <x14:dxf>
              <font>
                <b/>
                <i val="0"/>
                <color theme="0"/>
              </font>
              <fill>
                <patternFill>
                  <bgColor rgb="FFFF0000"/>
                </patternFill>
              </fill>
            </x14:dxf>
          </x14:cfRule>
          <x14:cfRule type="cellIs" priority="411" operator="equal" id="{B9099EBC-4572-46E7-8098-6EF08E32B9EB}">
            <xm:f>tbl_choices!$C$8</xm:f>
            <x14:dxf>
              <font>
                <b/>
                <i val="0"/>
                <color theme="0"/>
              </font>
              <fill>
                <patternFill>
                  <bgColor rgb="FFFFC000"/>
                </patternFill>
              </fill>
            </x14:dxf>
          </x14:cfRule>
          <x14:cfRule type="cellIs" priority="412" operator="equal" id="{7997BF7F-E394-4F6C-9C27-6371B9A65A8A}">
            <xm:f>tbl_choices!$C$7</xm:f>
            <x14:dxf>
              <font>
                <b/>
                <i val="0"/>
                <color theme="0"/>
              </font>
              <fill>
                <patternFill>
                  <bgColor rgb="FF70AD47"/>
                </patternFill>
              </fill>
            </x14:dxf>
          </x14:cfRule>
          <xm:sqref>K26:L27</xm:sqref>
        </x14:conditionalFormatting>
        <x14:conditionalFormatting xmlns:xm="http://schemas.microsoft.com/office/excel/2006/main">
          <x14:cfRule type="cellIs" priority="405" operator="equal" id="{1F1BCF1A-5BE4-4EAD-9BC1-2D97772ADDC5}">
            <xm:f>tbl_choices!$D$7</xm:f>
            <x14:dxf>
              <font>
                <color theme="0"/>
              </font>
              <fill>
                <patternFill>
                  <bgColor rgb="FF757575"/>
                </patternFill>
              </fill>
            </x14:dxf>
          </x14:cfRule>
          <x14:cfRule type="cellIs" priority="406" operator="equal" id="{B15FD667-D8E3-4B18-8AB6-2B56B16BD7A9}">
            <xm:f>tbl_choices!$C$9</xm:f>
            <x14:dxf>
              <font>
                <b/>
                <i val="0"/>
                <color theme="0"/>
              </font>
              <fill>
                <patternFill>
                  <bgColor rgb="FFFF0000"/>
                </patternFill>
              </fill>
            </x14:dxf>
          </x14:cfRule>
          <x14:cfRule type="cellIs" priority="407" operator="equal" id="{2150CAA6-81C8-4964-9281-C52415A9A593}">
            <xm:f>tbl_choices!$C$8</xm:f>
            <x14:dxf>
              <font>
                <b/>
                <i val="0"/>
                <color theme="0"/>
              </font>
              <fill>
                <patternFill>
                  <bgColor rgb="FFFFC000"/>
                </patternFill>
              </fill>
            </x14:dxf>
          </x14:cfRule>
          <x14:cfRule type="cellIs" priority="408" operator="equal" id="{431F4B6C-6D73-4F29-8B8B-8A7E25AD78F1}">
            <xm:f>tbl_choices!$C$7</xm:f>
            <x14:dxf>
              <font>
                <b/>
                <i val="0"/>
                <color theme="0"/>
              </font>
              <fill>
                <patternFill>
                  <bgColor rgb="FF70AD47"/>
                </patternFill>
              </fill>
            </x14:dxf>
          </x14:cfRule>
          <xm:sqref>K32:L39</xm:sqref>
        </x14:conditionalFormatting>
        <x14:conditionalFormatting xmlns:xm="http://schemas.microsoft.com/office/excel/2006/main">
          <x14:cfRule type="cellIs" priority="401" operator="equal" id="{34C8A4AF-81AB-4CB3-ABA7-3D146ED05604}">
            <xm:f>tbl_choices!$D$7</xm:f>
            <x14:dxf>
              <font>
                <color theme="0"/>
              </font>
              <fill>
                <patternFill>
                  <bgColor rgb="FF757575"/>
                </patternFill>
              </fill>
            </x14:dxf>
          </x14:cfRule>
          <x14:cfRule type="cellIs" priority="402" operator="equal" id="{E12486F5-F368-4265-8083-F59FF1DE9DC9}">
            <xm:f>tbl_choices!$C$9</xm:f>
            <x14:dxf>
              <font>
                <b/>
                <i val="0"/>
                <color theme="0"/>
              </font>
              <fill>
                <patternFill>
                  <bgColor rgb="FFFF0000"/>
                </patternFill>
              </fill>
            </x14:dxf>
          </x14:cfRule>
          <x14:cfRule type="cellIs" priority="403" operator="equal" id="{6C9132DA-1D2D-486B-BEFD-DAE8D6C2EC87}">
            <xm:f>tbl_choices!$C$8</xm:f>
            <x14:dxf>
              <font>
                <b/>
                <i val="0"/>
                <color theme="0"/>
              </font>
              <fill>
                <patternFill>
                  <bgColor rgb="FFFFC000"/>
                </patternFill>
              </fill>
            </x14:dxf>
          </x14:cfRule>
          <x14:cfRule type="cellIs" priority="404" operator="equal" id="{FE71FA19-24C6-4A92-BE9A-B27E7CC6133F}">
            <xm:f>tbl_choices!$C$7</xm:f>
            <x14:dxf>
              <font>
                <b/>
                <i val="0"/>
                <color theme="0"/>
              </font>
              <fill>
                <patternFill>
                  <bgColor rgb="FF70AD47"/>
                </patternFill>
              </fill>
            </x14:dxf>
          </x14:cfRule>
          <xm:sqref>J40:L40</xm:sqref>
        </x14:conditionalFormatting>
        <x14:conditionalFormatting xmlns:xm="http://schemas.microsoft.com/office/excel/2006/main">
          <x14:cfRule type="cellIs" priority="397" operator="equal" id="{DD05669B-907F-4E85-8E2F-4C800CDE1374}">
            <xm:f>tbl_choices!$D$7</xm:f>
            <x14:dxf>
              <font>
                <color theme="0"/>
              </font>
              <fill>
                <patternFill>
                  <bgColor rgb="FF757575"/>
                </patternFill>
              </fill>
            </x14:dxf>
          </x14:cfRule>
          <x14:cfRule type="cellIs" priority="398" operator="equal" id="{750104B3-E4AC-4E94-B6E8-652EA6C26252}">
            <xm:f>tbl_choices!$C$9</xm:f>
            <x14:dxf>
              <font>
                <b/>
                <i val="0"/>
                <color theme="0"/>
              </font>
              <fill>
                <patternFill>
                  <bgColor rgb="FFFF0000"/>
                </patternFill>
              </fill>
            </x14:dxf>
          </x14:cfRule>
          <x14:cfRule type="cellIs" priority="399" operator="equal" id="{6FC99908-2505-454F-8752-32DDECEAA426}">
            <xm:f>tbl_choices!$C$8</xm:f>
            <x14:dxf>
              <font>
                <b/>
                <i val="0"/>
                <color theme="0"/>
              </font>
              <fill>
                <patternFill>
                  <bgColor rgb="FFFFC000"/>
                </patternFill>
              </fill>
            </x14:dxf>
          </x14:cfRule>
          <x14:cfRule type="cellIs" priority="400" operator="equal" id="{C312E1D0-2793-4C67-AA4A-FD4D271AE149}">
            <xm:f>tbl_choices!$C$7</xm:f>
            <x14:dxf>
              <font>
                <b/>
                <i val="0"/>
                <color theme="0"/>
              </font>
              <fill>
                <patternFill>
                  <bgColor rgb="FF70AD47"/>
                </patternFill>
              </fill>
            </x14:dxf>
          </x14:cfRule>
          <xm:sqref>K42:L49</xm:sqref>
        </x14:conditionalFormatting>
        <x14:conditionalFormatting xmlns:xm="http://schemas.microsoft.com/office/excel/2006/main">
          <x14:cfRule type="cellIs" priority="393" operator="equal" id="{F394866B-DF9A-4AD3-BB29-DD75F33695E7}">
            <xm:f>tbl_choices!$D$7</xm:f>
            <x14:dxf>
              <font>
                <color theme="0"/>
              </font>
              <fill>
                <patternFill>
                  <bgColor rgb="FF757575"/>
                </patternFill>
              </fill>
            </x14:dxf>
          </x14:cfRule>
          <x14:cfRule type="cellIs" priority="394" operator="equal" id="{028AA21A-B0FF-46DB-988D-1ADA177D4E4C}">
            <xm:f>tbl_choices!$C$9</xm:f>
            <x14:dxf>
              <font>
                <b/>
                <i val="0"/>
                <color theme="0"/>
              </font>
              <fill>
                <patternFill>
                  <bgColor rgb="FFFF0000"/>
                </patternFill>
              </fill>
            </x14:dxf>
          </x14:cfRule>
          <x14:cfRule type="cellIs" priority="395" operator="equal" id="{1DFC4838-701B-4923-92CB-F4985BBB7F03}">
            <xm:f>tbl_choices!$C$8</xm:f>
            <x14:dxf>
              <font>
                <b/>
                <i val="0"/>
                <color theme="0"/>
              </font>
              <fill>
                <patternFill>
                  <bgColor rgb="FFFFC000"/>
                </patternFill>
              </fill>
            </x14:dxf>
          </x14:cfRule>
          <x14:cfRule type="cellIs" priority="396" operator="equal" id="{4712B417-5577-4735-80E9-BC0F42F075C1}">
            <xm:f>tbl_choices!$C$7</xm:f>
            <x14:dxf>
              <font>
                <b/>
                <i val="0"/>
                <color theme="0"/>
              </font>
              <fill>
                <patternFill>
                  <bgColor rgb="FF70AD47"/>
                </patternFill>
              </fill>
            </x14:dxf>
          </x14:cfRule>
          <xm:sqref>K51:L55</xm:sqref>
        </x14:conditionalFormatting>
        <x14:conditionalFormatting xmlns:xm="http://schemas.microsoft.com/office/excel/2006/main">
          <x14:cfRule type="cellIs" priority="389" operator="equal" id="{60C6E6BC-A2F8-43CC-9D74-9C39DE7021FA}">
            <xm:f>tbl_choices!$D$7</xm:f>
            <x14:dxf>
              <font>
                <color theme="0"/>
              </font>
              <fill>
                <patternFill>
                  <bgColor rgb="FF757575"/>
                </patternFill>
              </fill>
            </x14:dxf>
          </x14:cfRule>
          <x14:cfRule type="cellIs" priority="390" operator="equal" id="{90802FCF-D6C2-4A88-B24F-EC9D25632CE2}">
            <xm:f>tbl_choices!$C$9</xm:f>
            <x14:dxf>
              <font>
                <b/>
                <i val="0"/>
                <color theme="0"/>
              </font>
              <fill>
                <patternFill>
                  <bgColor rgb="FFFF0000"/>
                </patternFill>
              </fill>
            </x14:dxf>
          </x14:cfRule>
          <x14:cfRule type="cellIs" priority="391" operator="equal" id="{8D6CCBEB-DD7B-4527-94D7-740BE8263687}">
            <xm:f>tbl_choices!$C$8</xm:f>
            <x14:dxf>
              <font>
                <b/>
                <i val="0"/>
                <color theme="0"/>
              </font>
              <fill>
                <patternFill>
                  <bgColor rgb="FFFFC000"/>
                </patternFill>
              </fill>
            </x14:dxf>
          </x14:cfRule>
          <x14:cfRule type="cellIs" priority="392" operator="equal" id="{F4722D29-1C20-4417-A187-E8456FB643BD}">
            <xm:f>tbl_choices!$C$7</xm:f>
            <x14:dxf>
              <font>
                <b/>
                <i val="0"/>
                <color theme="0"/>
              </font>
              <fill>
                <patternFill>
                  <bgColor rgb="FF70AD47"/>
                </patternFill>
              </fill>
            </x14:dxf>
          </x14:cfRule>
          <xm:sqref>K60:L60</xm:sqref>
        </x14:conditionalFormatting>
        <x14:conditionalFormatting xmlns:xm="http://schemas.microsoft.com/office/excel/2006/main">
          <x14:cfRule type="cellIs" priority="385" operator="equal" id="{A6AEBF13-2AD9-4315-BEE4-FE1EFD3CA8BA}">
            <xm:f>tbl_choices!$D$7</xm:f>
            <x14:dxf>
              <font>
                <color theme="0"/>
              </font>
              <fill>
                <patternFill>
                  <bgColor rgb="FF757575"/>
                </patternFill>
              </fill>
            </x14:dxf>
          </x14:cfRule>
          <x14:cfRule type="cellIs" priority="386" operator="equal" id="{0A016B38-6B49-4643-8A39-4FA6BD2170BC}">
            <xm:f>tbl_choices!$C$9</xm:f>
            <x14:dxf>
              <font>
                <b/>
                <i val="0"/>
                <color theme="0"/>
              </font>
              <fill>
                <patternFill>
                  <bgColor rgb="FFFF0000"/>
                </patternFill>
              </fill>
            </x14:dxf>
          </x14:cfRule>
          <x14:cfRule type="cellIs" priority="387" operator="equal" id="{F16A1360-36AB-462A-BF32-9E5A1647130E}">
            <xm:f>tbl_choices!$C$8</xm:f>
            <x14:dxf>
              <font>
                <b/>
                <i val="0"/>
                <color theme="0"/>
              </font>
              <fill>
                <patternFill>
                  <bgColor rgb="FFFFC000"/>
                </patternFill>
              </fill>
            </x14:dxf>
          </x14:cfRule>
          <x14:cfRule type="cellIs" priority="388" operator="equal" id="{6DDE9556-1E22-484D-AEF8-20DF8101CB59}">
            <xm:f>tbl_choices!$C$7</xm:f>
            <x14:dxf>
              <font>
                <b/>
                <i val="0"/>
                <color theme="0"/>
              </font>
              <fill>
                <patternFill>
                  <bgColor rgb="FF70AD47"/>
                </patternFill>
              </fill>
            </x14:dxf>
          </x14:cfRule>
          <xm:sqref>K61:L62</xm:sqref>
        </x14:conditionalFormatting>
        <x14:conditionalFormatting xmlns:xm="http://schemas.microsoft.com/office/excel/2006/main">
          <x14:cfRule type="cellIs" priority="381" operator="equal" id="{8526938E-E4FD-49F9-80BC-10328AF3773A}">
            <xm:f>tbl_choices!$D$7</xm:f>
            <x14:dxf>
              <font>
                <color theme="0"/>
              </font>
              <fill>
                <patternFill>
                  <bgColor rgb="FF757575"/>
                </patternFill>
              </fill>
            </x14:dxf>
          </x14:cfRule>
          <x14:cfRule type="cellIs" priority="382" operator="equal" id="{60B6657F-4B5F-4FD5-8DE0-15E49C6E41F8}">
            <xm:f>tbl_choices!$C$9</xm:f>
            <x14:dxf>
              <font>
                <b/>
                <i val="0"/>
                <color theme="0"/>
              </font>
              <fill>
                <patternFill>
                  <bgColor rgb="FFFF0000"/>
                </patternFill>
              </fill>
            </x14:dxf>
          </x14:cfRule>
          <x14:cfRule type="cellIs" priority="383" operator="equal" id="{184AD707-0CFB-4A82-8633-8606AA2EFD03}">
            <xm:f>tbl_choices!$C$8</xm:f>
            <x14:dxf>
              <font>
                <b/>
                <i val="0"/>
                <color theme="0"/>
              </font>
              <fill>
                <patternFill>
                  <bgColor rgb="FFFFC000"/>
                </patternFill>
              </fill>
            </x14:dxf>
          </x14:cfRule>
          <x14:cfRule type="cellIs" priority="384" operator="equal" id="{52CFB6EE-3DB7-4BD1-9BEA-05762DA975AD}">
            <xm:f>tbl_choices!$C$7</xm:f>
            <x14:dxf>
              <font>
                <b/>
                <i val="0"/>
                <color theme="0"/>
              </font>
              <fill>
                <patternFill>
                  <bgColor rgb="FF70AD47"/>
                </patternFill>
              </fill>
            </x14:dxf>
          </x14:cfRule>
          <xm:sqref>K64:L68</xm:sqref>
        </x14:conditionalFormatting>
        <x14:conditionalFormatting xmlns:xm="http://schemas.microsoft.com/office/excel/2006/main">
          <x14:cfRule type="cellIs" priority="377" operator="equal" id="{E7F2AF2B-8877-410F-99B0-D746BF186582}">
            <xm:f>tbl_choices!$D$7</xm:f>
            <x14:dxf>
              <font>
                <color theme="0"/>
              </font>
              <fill>
                <patternFill>
                  <bgColor rgb="FF757575"/>
                </patternFill>
              </fill>
            </x14:dxf>
          </x14:cfRule>
          <x14:cfRule type="cellIs" priority="378" operator="equal" id="{0EED1866-9A02-4271-9AB6-58D0C82BED07}">
            <xm:f>tbl_choices!$C$9</xm:f>
            <x14:dxf>
              <font>
                <b/>
                <i val="0"/>
                <color theme="0"/>
              </font>
              <fill>
                <patternFill>
                  <bgColor rgb="FFFF0000"/>
                </patternFill>
              </fill>
            </x14:dxf>
          </x14:cfRule>
          <x14:cfRule type="cellIs" priority="379" operator="equal" id="{BE211D62-6AE0-415B-9581-50A887FDDE06}">
            <xm:f>tbl_choices!$C$8</xm:f>
            <x14:dxf>
              <font>
                <b/>
                <i val="0"/>
                <color theme="0"/>
              </font>
              <fill>
                <patternFill>
                  <bgColor rgb="FFFFC000"/>
                </patternFill>
              </fill>
            </x14:dxf>
          </x14:cfRule>
          <x14:cfRule type="cellIs" priority="380" operator="equal" id="{6B5A7E4D-05C4-4D68-BDB2-BAA9C67A5428}">
            <xm:f>tbl_choices!$C$7</xm:f>
            <x14:dxf>
              <font>
                <b/>
                <i val="0"/>
                <color theme="0"/>
              </font>
              <fill>
                <patternFill>
                  <bgColor rgb="FF70AD47"/>
                </patternFill>
              </fill>
            </x14:dxf>
          </x14:cfRule>
          <xm:sqref>K69:L69</xm:sqref>
        </x14:conditionalFormatting>
        <x14:conditionalFormatting xmlns:xm="http://schemas.microsoft.com/office/excel/2006/main">
          <x14:cfRule type="cellIs" priority="373" operator="equal" id="{61691FDA-13C3-40C3-ABCE-C3519A22E890}">
            <xm:f>tbl_choices!$D$7</xm:f>
            <x14:dxf>
              <font>
                <color theme="0"/>
              </font>
              <fill>
                <patternFill>
                  <bgColor rgb="FF757575"/>
                </patternFill>
              </fill>
            </x14:dxf>
          </x14:cfRule>
          <x14:cfRule type="cellIs" priority="374" operator="equal" id="{0CED9CC0-1646-4FC7-A523-C239E93ACE5D}">
            <xm:f>tbl_choices!$C$9</xm:f>
            <x14:dxf>
              <font>
                <b/>
                <i val="0"/>
                <color theme="0"/>
              </font>
              <fill>
                <patternFill>
                  <bgColor rgb="FFFF0000"/>
                </patternFill>
              </fill>
            </x14:dxf>
          </x14:cfRule>
          <x14:cfRule type="cellIs" priority="375" operator="equal" id="{B30FD186-54CC-406E-B7A5-D40655340EEA}">
            <xm:f>tbl_choices!$C$8</xm:f>
            <x14:dxf>
              <font>
                <b/>
                <i val="0"/>
                <color theme="0"/>
              </font>
              <fill>
                <patternFill>
                  <bgColor rgb="FFFFC000"/>
                </patternFill>
              </fill>
            </x14:dxf>
          </x14:cfRule>
          <x14:cfRule type="cellIs" priority="376" operator="equal" id="{0AFE96CA-F7CC-4135-AC4E-72B8C66075EB}">
            <xm:f>tbl_choices!$C$7</xm:f>
            <x14:dxf>
              <font>
                <b/>
                <i val="0"/>
                <color theme="0"/>
              </font>
              <fill>
                <patternFill>
                  <bgColor rgb="FF70AD47"/>
                </patternFill>
              </fill>
            </x14:dxf>
          </x14:cfRule>
          <xm:sqref>K70:L70 K72:L72</xm:sqref>
        </x14:conditionalFormatting>
        <x14:conditionalFormatting xmlns:xm="http://schemas.microsoft.com/office/excel/2006/main">
          <x14:cfRule type="cellIs" priority="369" operator="equal" id="{E03CB9A0-601D-4A9A-B7E5-B8DF3E799A1B}">
            <xm:f>tbl_choices!$D$7</xm:f>
            <x14:dxf>
              <font>
                <color theme="0"/>
              </font>
              <fill>
                <patternFill>
                  <bgColor rgb="FF757575"/>
                </patternFill>
              </fill>
            </x14:dxf>
          </x14:cfRule>
          <x14:cfRule type="cellIs" priority="370" operator="equal" id="{C67E790B-6230-4D48-9C47-7AB49597911B}">
            <xm:f>tbl_choices!$C$9</xm:f>
            <x14:dxf>
              <font>
                <b/>
                <i val="0"/>
                <color theme="0"/>
              </font>
              <fill>
                <patternFill>
                  <bgColor rgb="FFFF0000"/>
                </patternFill>
              </fill>
            </x14:dxf>
          </x14:cfRule>
          <x14:cfRule type="cellIs" priority="371" operator="equal" id="{26CC6DDA-2358-49F1-920F-457CD8346E73}">
            <xm:f>tbl_choices!$C$8</xm:f>
            <x14:dxf>
              <font>
                <b/>
                <i val="0"/>
                <color theme="0"/>
              </font>
              <fill>
                <patternFill>
                  <bgColor rgb="FFFFC000"/>
                </patternFill>
              </fill>
            </x14:dxf>
          </x14:cfRule>
          <x14:cfRule type="cellIs" priority="372" operator="equal" id="{7DE7586F-5276-4AF2-9529-59D94EDC784C}">
            <xm:f>tbl_choices!$C$7</xm:f>
            <x14:dxf>
              <font>
                <b/>
                <i val="0"/>
                <color theme="0"/>
              </font>
              <fill>
                <patternFill>
                  <bgColor rgb="FF70AD47"/>
                </patternFill>
              </fill>
            </x14:dxf>
          </x14:cfRule>
          <xm:sqref>K73:L73</xm:sqref>
        </x14:conditionalFormatting>
        <x14:conditionalFormatting xmlns:xm="http://schemas.microsoft.com/office/excel/2006/main">
          <x14:cfRule type="cellIs" priority="365" operator="equal" id="{B7B932F8-FC95-47AF-B46F-94EC1FBA7CF2}">
            <xm:f>tbl_choices!$D$7</xm:f>
            <x14:dxf>
              <font>
                <color theme="0"/>
              </font>
              <fill>
                <patternFill>
                  <bgColor rgb="FF757575"/>
                </patternFill>
              </fill>
            </x14:dxf>
          </x14:cfRule>
          <x14:cfRule type="cellIs" priority="366" operator="equal" id="{21FFD40F-B232-4D88-9E1E-7C0D8632F47C}">
            <xm:f>tbl_choices!$C$9</xm:f>
            <x14:dxf>
              <font>
                <b/>
                <i val="0"/>
                <color theme="0"/>
              </font>
              <fill>
                <patternFill>
                  <bgColor rgb="FFFF0000"/>
                </patternFill>
              </fill>
            </x14:dxf>
          </x14:cfRule>
          <x14:cfRule type="cellIs" priority="367" operator="equal" id="{93AF9E06-4D95-4989-AF0C-801B519A9E78}">
            <xm:f>tbl_choices!$C$8</xm:f>
            <x14:dxf>
              <font>
                <b/>
                <i val="0"/>
                <color theme="0"/>
              </font>
              <fill>
                <patternFill>
                  <bgColor rgb="FFFFC000"/>
                </patternFill>
              </fill>
            </x14:dxf>
          </x14:cfRule>
          <x14:cfRule type="cellIs" priority="368" operator="equal" id="{BBEE97DE-4507-40C1-852D-71A17409ED69}">
            <xm:f>tbl_choices!$C$7</xm:f>
            <x14:dxf>
              <font>
                <b/>
                <i val="0"/>
                <color theme="0"/>
              </font>
              <fill>
                <patternFill>
                  <bgColor rgb="FF70AD47"/>
                </patternFill>
              </fill>
            </x14:dxf>
          </x14:cfRule>
          <xm:sqref>K74:L74 K76:L76</xm:sqref>
        </x14:conditionalFormatting>
        <x14:conditionalFormatting xmlns:xm="http://schemas.microsoft.com/office/excel/2006/main">
          <x14:cfRule type="cellIs" priority="361" operator="equal" id="{16D4D943-947F-4B46-901A-46A178D1003E}">
            <xm:f>tbl_choices!$D$7</xm:f>
            <x14:dxf>
              <font>
                <color theme="0"/>
              </font>
              <fill>
                <patternFill>
                  <bgColor rgb="FF757575"/>
                </patternFill>
              </fill>
            </x14:dxf>
          </x14:cfRule>
          <x14:cfRule type="cellIs" priority="362" operator="equal" id="{D5DFDD07-C18A-4DFB-9164-CDA83DFA37CB}">
            <xm:f>tbl_choices!$C$9</xm:f>
            <x14:dxf>
              <font>
                <b/>
                <i val="0"/>
                <color theme="0"/>
              </font>
              <fill>
                <patternFill>
                  <bgColor rgb="FFFF0000"/>
                </patternFill>
              </fill>
            </x14:dxf>
          </x14:cfRule>
          <x14:cfRule type="cellIs" priority="363" operator="equal" id="{AA9D21E6-E1FA-49B7-BCAE-903F2297D6B6}">
            <xm:f>tbl_choices!$C$8</xm:f>
            <x14:dxf>
              <font>
                <b/>
                <i val="0"/>
                <color theme="0"/>
              </font>
              <fill>
                <patternFill>
                  <bgColor rgb="FFFFC000"/>
                </patternFill>
              </fill>
            </x14:dxf>
          </x14:cfRule>
          <x14:cfRule type="cellIs" priority="364" operator="equal" id="{9CC43556-34EC-4070-8392-CACE98E7A294}">
            <xm:f>tbl_choices!$C$7</xm:f>
            <x14:dxf>
              <font>
                <b/>
                <i val="0"/>
                <color theme="0"/>
              </font>
              <fill>
                <patternFill>
                  <bgColor rgb="FF70AD47"/>
                </patternFill>
              </fill>
            </x14:dxf>
          </x14:cfRule>
          <xm:sqref>J77:L77</xm:sqref>
        </x14:conditionalFormatting>
        <x14:conditionalFormatting xmlns:xm="http://schemas.microsoft.com/office/excel/2006/main">
          <x14:cfRule type="cellIs" priority="357" operator="equal" id="{E9C1B750-157F-4015-840C-CA208EE72C4D}">
            <xm:f>tbl_choices!$D$7</xm:f>
            <x14:dxf>
              <font>
                <color theme="0"/>
              </font>
              <fill>
                <patternFill>
                  <bgColor rgb="FF757575"/>
                </patternFill>
              </fill>
            </x14:dxf>
          </x14:cfRule>
          <x14:cfRule type="cellIs" priority="358" operator="equal" id="{D3E140BA-DC22-4832-AC7B-78BB3687C02B}">
            <xm:f>tbl_choices!$C$9</xm:f>
            <x14:dxf>
              <font>
                <b/>
                <i val="0"/>
                <color theme="0"/>
              </font>
              <fill>
                <patternFill>
                  <bgColor rgb="FFFF0000"/>
                </patternFill>
              </fill>
            </x14:dxf>
          </x14:cfRule>
          <x14:cfRule type="cellIs" priority="359" operator="equal" id="{58477E8F-00E3-4C62-9969-8E47317A30EC}">
            <xm:f>tbl_choices!$C$8</xm:f>
            <x14:dxf>
              <font>
                <b/>
                <i val="0"/>
                <color theme="0"/>
              </font>
              <fill>
                <patternFill>
                  <bgColor rgb="FFFFC000"/>
                </patternFill>
              </fill>
            </x14:dxf>
          </x14:cfRule>
          <x14:cfRule type="cellIs" priority="360" operator="equal" id="{8954C216-8467-465D-A09D-1CADB8B8D2FD}">
            <xm:f>tbl_choices!$C$7</xm:f>
            <x14:dxf>
              <font>
                <b/>
                <i val="0"/>
                <color theme="0"/>
              </font>
              <fill>
                <patternFill>
                  <bgColor rgb="FF70AD47"/>
                </patternFill>
              </fill>
            </x14:dxf>
          </x14:cfRule>
          <xm:sqref>K79:L81</xm:sqref>
        </x14:conditionalFormatting>
        <x14:conditionalFormatting xmlns:xm="http://schemas.microsoft.com/office/excel/2006/main">
          <x14:cfRule type="cellIs" priority="353" operator="equal" id="{801EF331-4894-4375-BFAF-1AE2CFB49984}">
            <xm:f>tbl_choices!$D$7</xm:f>
            <x14:dxf>
              <font>
                <color theme="0"/>
              </font>
              <fill>
                <patternFill>
                  <bgColor rgb="FF757575"/>
                </patternFill>
              </fill>
            </x14:dxf>
          </x14:cfRule>
          <x14:cfRule type="cellIs" priority="354" operator="equal" id="{095D9009-57ED-4F9A-8A41-E495AB85F057}">
            <xm:f>tbl_choices!$C$9</xm:f>
            <x14:dxf>
              <font>
                <b/>
                <i val="0"/>
                <color theme="0"/>
              </font>
              <fill>
                <patternFill>
                  <bgColor rgb="FFFF0000"/>
                </patternFill>
              </fill>
            </x14:dxf>
          </x14:cfRule>
          <x14:cfRule type="cellIs" priority="355" operator="equal" id="{0A28B6A4-7E0D-4DCC-8CC4-EB7FC5CB85D9}">
            <xm:f>tbl_choices!$C$8</xm:f>
            <x14:dxf>
              <font>
                <b/>
                <i val="0"/>
                <color theme="0"/>
              </font>
              <fill>
                <patternFill>
                  <bgColor rgb="FFFFC000"/>
                </patternFill>
              </fill>
            </x14:dxf>
          </x14:cfRule>
          <x14:cfRule type="cellIs" priority="356" operator="equal" id="{2DF0320F-53F3-43D8-882B-6B989BE4E61A}">
            <xm:f>tbl_choices!$C$7</xm:f>
            <x14:dxf>
              <font>
                <b/>
                <i val="0"/>
                <color theme="0"/>
              </font>
              <fill>
                <patternFill>
                  <bgColor rgb="FF70AD47"/>
                </patternFill>
              </fill>
            </x14:dxf>
          </x14:cfRule>
          <xm:sqref>J82:L82</xm:sqref>
        </x14:conditionalFormatting>
        <x14:conditionalFormatting xmlns:xm="http://schemas.microsoft.com/office/excel/2006/main">
          <x14:cfRule type="cellIs" priority="349" operator="equal" id="{C061FCC3-FDF5-407E-AD77-08CF7A832DD4}">
            <xm:f>tbl_choices!$D$7</xm:f>
            <x14:dxf>
              <font>
                <color theme="0"/>
              </font>
              <fill>
                <patternFill>
                  <bgColor rgb="FF757575"/>
                </patternFill>
              </fill>
            </x14:dxf>
          </x14:cfRule>
          <x14:cfRule type="cellIs" priority="350" operator="equal" id="{FB294BCE-A1C2-4351-BABC-6662880AED32}">
            <xm:f>tbl_choices!$C$9</xm:f>
            <x14:dxf>
              <font>
                <b/>
                <i val="0"/>
                <color theme="0"/>
              </font>
              <fill>
                <patternFill>
                  <bgColor rgb="FFFF0000"/>
                </patternFill>
              </fill>
            </x14:dxf>
          </x14:cfRule>
          <x14:cfRule type="cellIs" priority="351" operator="equal" id="{DF48E9F4-0938-463D-B6A2-2F9ADECF00E7}">
            <xm:f>tbl_choices!$C$8</xm:f>
            <x14:dxf>
              <font>
                <b/>
                <i val="0"/>
                <color theme="0"/>
              </font>
              <fill>
                <patternFill>
                  <bgColor rgb="FFFFC000"/>
                </patternFill>
              </fill>
            </x14:dxf>
          </x14:cfRule>
          <x14:cfRule type="cellIs" priority="352" operator="equal" id="{4AC54EF1-0B97-4505-B1CE-6430109EB634}">
            <xm:f>tbl_choices!$C$7</xm:f>
            <x14:dxf>
              <font>
                <b/>
                <i val="0"/>
                <color theme="0"/>
              </font>
              <fill>
                <patternFill>
                  <bgColor rgb="FF70AD47"/>
                </patternFill>
              </fill>
            </x14:dxf>
          </x14:cfRule>
          <xm:sqref>K84:L85</xm:sqref>
        </x14:conditionalFormatting>
        <x14:conditionalFormatting xmlns:xm="http://schemas.microsoft.com/office/excel/2006/main">
          <x14:cfRule type="cellIs" priority="345" operator="equal" id="{FAA9DA24-375F-4B48-A7E7-D27589DD4B6F}">
            <xm:f>tbl_choices!$D$7</xm:f>
            <x14:dxf>
              <font>
                <color theme="0"/>
              </font>
              <fill>
                <patternFill>
                  <bgColor rgb="FF757575"/>
                </patternFill>
              </fill>
            </x14:dxf>
          </x14:cfRule>
          <x14:cfRule type="cellIs" priority="346" operator="equal" id="{6715B949-F9AC-49E6-A892-BB5A22C21C64}">
            <xm:f>tbl_choices!$C$9</xm:f>
            <x14:dxf>
              <font>
                <b/>
                <i val="0"/>
                <color theme="0"/>
              </font>
              <fill>
                <patternFill>
                  <bgColor rgb="FFFF0000"/>
                </patternFill>
              </fill>
            </x14:dxf>
          </x14:cfRule>
          <x14:cfRule type="cellIs" priority="347" operator="equal" id="{E3ED79E6-BB95-420F-9B86-15739335B747}">
            <xm:f>tbl_choices!$C$8</xm:f>
            <x14:dxf>
              <font>
                <b/>
                <i val="0"/>
                <color theme="0"/>
              </font>
              <fill>
                <patternFill>
                  <bgColor rgb="FFFFC000"/>
                </patternFill>
              </fill>
            </x14:dxf>
          </x14:cfRule>
          <x14:cfRule type="cellIs" priority="348" operator="equal" id="{8F5732C9-9B94-4C71-8413-D2FB5C754292}">
            <xm:f>tbl_choices!$C$7</xm:f>
            <x14:dxf>
              <font>
                <b/>
                <i val="0"/>
                <color theme="0"/>
              </font>
              <fill>
                <patternFill>
                  <bgColor rgb="FF70AD47"/>
                </patternFill>
              </fill>
            </x14:dxf>
          </x14:cfRule>
          <xm:sqref>J86:L86</xm:sqref>
        </x14:conditionalFormatting>
        <x14:conditionalFormatting xmlns:xm="http://schemas.microsoft.com/office/excel/2006/main">
          <x14:cfRule type="cellIs" priority="341" operator="equal" id="{860A7854-E798-4BA2-A565-BAB8663BFE1B}">
            <xm:f>tbl_choices!$D$7</xm:f>
            <x14:dxf>
              <font>
                <color theme="0"/>
              </font>
              <fill>
                <patternFill>
                  <bgColor rgb="FF757575"/>
                </patternFill>
              </fill>
            </x14:dxf>
          </x14:cfRule>
          <x14:cfRule type="cellIs" priority="342" operator="equal" id="{DFC6FA0C-3F7C-4B08-8C06-3BF9A64C8032}">
            <xm:f>tbl_choices!$C$9</xm:f>
            <x14:dxf>
              <font>
                <b/>
                <i val="0"/>
                <color theme="0"/>
              </font>
              <fill>
                <patternFill>
                  <bgColor rgb="FFFF0000"/>
                </patternFill>
              </fill>
            </x14:dxf>
          </x14:cfRule>
          <x14:cfRule type="cellIs" priority="343" operator="equal" id="{32519B06-B510-4669-B661-86B5E9096659}">
            <xm:f>tbl_choices!$C$8</xm:f>
            <x14:dxf>
              <font>
                <b/>
                <i val="0"/>
                <color theme="0"/>
              </font>
              <fill>
                <patternFill>
                  <bgColor rgb="FFFFC000"/>
                </patternFill>
              </fill>
            </x14:dxf>
          </x14:cfRule>
          <x14:cfRule type="cellIs" priority="344" operator="equal" id="{0C40F0F1-4AF0-4C44-B980-A4B9587BBE84}">
            <xm:f>tbl_choices!$C$7</xm:f>
            <x14:dxf>
              <font>
                <b/>
                <i val="0"/>
                <color theme="0"/>
              </font>
              <fill>
                <patternFill>
                  <bgColor rgb="FF70AD47"/>
                </patternFill>
              </fill>
            </x14:dxf>
          </x14:cfRule>
          <xm:sqref>K88:L89 K92:L92</xm:sqref>
        </x14:conditionalFormatting>
        <x14:conditionalFormatting xmlns:xm="http://schemas.microsoft.com/office/excel/2006/main">
          <x14:cfRule type="cellIs" priority="337" operator="equal" id="{0035C085-7269-4CAF-A4C1-687545456CCE}">
            <xm:f>tbl_choices!$D$7</xm:f>
            <x14:dxf>
              <font>
                <color theme="0"/>
              </font>
              <fill>
                <patternFill>
                  <bgColor rgb="FF757575"/>
                </patternFill>
              </fill>
            </x14:dxf>
          </x14:cfRule>
          <x14:cfRule type="cellIs" priority="338" operator="equal" id="{814DFA1E-EC2E-4692-BE6A-EBE276591A48}">
            <xm:f>tbl_choices!$C$9</xm:f>
            <x14:dxf>
              <font>
                <b/>
                <i val="0"/>
                <color theme="0"/>
              </font>
              <fill>
                <patternFill>
                  <bgColor rgb="FFFF0000"/>
                </patternFill>
              </fill>
            </x14:dxf>
          </x14:cfRule>
          <x14:cfRule type="cellIs" priority="339" operator="equal" id="{10B76506-90AF-4EAB-AF6F-F78BF728440D}">
            <xm:f>tbl_choices!$C$8</xm:f>
            <x14:dxf>
              <font>
                <b/>
                <i val="0"/>
                <color theme="0"/>
              </font>
              <fill>
                <patternFill>
                  <bgColor rgb="FFFFC000"/>
                </patternFill>
              </fill>
            </x14:dxf>
          </x14:cfRule>
          <x14:cfRule type="cellIs" priority="340" operator="equal" id="{A4597717-A1E6-4F8A-B67F-8869D737768A}">
            <xm:f>tbl_choices!$C$7</xm:f>
            <x14:dxf>
              <font>
                <b/>
                <i val="0"/>
                <color theme="0"/>
              </font>
              <fill>
                <patternFill>
                  <bgColor rgb="FF70AD47"/>
                </patternFill>
              </fill>
            </x14:dxf>
          </x14:cfRule>
          <xm:sqref>J93:L93</xm:sqref>
        </x14:conditionalFormatting>
        <x14:conditionalFormatting xmlns:xm="http://schemas.microsoft.com/office/excel/2006/main">
          <x14:cfRule type="cellIs" priority="333" operator="equal" id="{5EA44F31-E772-47BB-86B6-01784E18FCF6}">
            <xm:f>tbl_choices!$D$7</xm:f>
            <x14:dxf>
              <font>
                <color theme="0"/>
              </font>
              <fill>
                <patternFill>
                  <bgColor rgb="FF757575"/>
                </patternFill>
              </fill>
            </x14:dxf>
          </x14:cfRule>
          <x14:cfRule type="cellIs" priority="334" operator="equal" id="{BAC98333-72BE-44D6-B38F-5816365FF70F}">
            <xm:f>tbl_choices!$C$9</xm:f>
            <x14:dxf>
              <font>
                <b/>
                <i val="0"/>
                <color theme="0"/>
              </font>
              <fill>
                <patternFill>
                  <bgColor rgb="FFFF0000"/>
                </patternFill>
              </fill>
            </x14:dxf>
          </x14:cfRule>
          <x14:cfRule type="cellIs" priority="335" operator="equal" id="{01BEA729-9630-4120-A14C-1D61719D9589}">
            <xm:f>tbl_choices!$C$8</xm:f>
            <x14:dxf>
              <font>
                <b/>
                <i val="0"/>
                <color theme="0"/>
              </font>
              <fill>
                <patternFill>
                  <bgColor rgb="FFFFC000"/>
                </patternFill>
              </fill>
            </x14:dxf>
          </x14:cfRule>
          <x14:cfRule type="cellIs" priority="336" operator="equal" id="{5FBF6363-5269-4F0E-9A24-C9B5A8C09604}">
            <xm:f>tbl_choices!$C$7</xm:f>
            <x14:dxf>
              <font>
                <b/>
                <i val="0"/>
                <color theme="0"/>
              </font>
              <fill>
                <patternFill>
                  <bgColor rgb="FF70AD47"/>
                </patternFill>
              </fill>
            </x14:dxf>
          </x14:cfRule>
          <xm:sqref>K95:L96</xm:sqref>
        </x14:conditionalFormatting>
        <x14:conditionalFormatting xmlns:xm="http://schemas.microsoft.com/office/excel/2006/main">
          <x14:cfRule type="cellIs" priority="329" operator="equal" id="{784211A6-E439-47ED-9B7C-C085842503AD}">
            <xm:f>tbl_choices!$D$7</xm:f>
            <x14:dxf>
              <font>
                <color theme="0"/>
              </font>
              <fill>
                <patternFill>
                  <bgColor rgb="FF757575"/>
                </patternFill>
              </fill>
            </x14:dxf>
          </x14:cfRule>
          <x14:cfRule type="cellIs" priority="330" operator="equal" id="{AB897909-1F18-49CB-BCDE-5317F6133C6B}">
            <xm:f>tbl_choices!$C$9</xm:f>
            <x14:dxf>
              <font>
                <b/>
                <i val="0"/>
                <color theme="0"/>
              </font>
              <fill>
                <patternFill>
                  <bgColor rgb="FFFF0000"/>
                </patternFill>
              </fill>
            </x14:dxf>
          </x14:cfRule>
          <x14:cfRule type="cellIs" priority="331" operator="equal" id="{CB6CA74B-333D-424A-80B0-23E598424046}">
            <xm:f>tbl_choices!$C$8</xm:f>
            <x14:dxf>
              <font>
                <b/>
                <i val="0"/>
                <color theme="0"/>
              </font>
              <fill>
                <patternFill>
                  <bgColor rgb="FFFFC000"/>
                </patternFill>
              </fill>
            </x14:dxf>
          </x14:cfRule>
          <x14:cfRule type="cellIs" priority="332" operator="equal" id="{33250B31-572C-4394-92F3-DA68112810A7}">
            <xm:f>tbl_choices!$C$7</xm:f>
            <x14:dxf>
              <font>
                <b/>
                <i val="0"/>
                <color theme="0"/>
              </font>
              <fill>
                <patternFill>
                  <bgColor rgb="FF70AD47"/>
                </patternFill>
              </fill>
            </x14:dxf>
          </x14:cfRule>
          <xm:sqref>K97:L97</xm:sqref>
        </x14:conditionalFormatting>
        <x14:conditionalFormatting xmlns:xm="http://schemas.microsoft.com/office/excel/2006/main">
          <x14:cfRule type="cellIs" priority="325" operator="equal" id="{4104E1AE-0A89-4719-9944-D4B4ECDB534B}">
            <xm:f>tbl_choices!$D$7</xm:f>
            <x14:dxf>
              <font>
                <color theme="0"/>
              </font>
              <fill>
                <patternFill>
                  <bgColor rgb="FF757575"/>
                </patternFill>
              </fill>
            </x14:dxf>
          </x14:cfRule>
          <x14:cfRule type="cellIs" priority="326" operator="equal" id="{77DCE92B-58BD-4242-BA07-6B876C810320}">
            <xm:f>tbl_choices!$C$9</xm:f>
            <x14:dxf>
              <font>
                <b/>
                <i val="0"/>
                <color theme="0"/>
              </font>
              <fill>
                <patternFill>
                  <bgColor rgb="FFFF0000"/>
                </patternFill>
              </fill>
            </x14:dxf>
          </x14:cfRule>
          <x14:cfRule type="cellIs" priority="327" operator="equal" id="{A30E04A4-0616-42B9-8EA4-74DDE0FAAA99}">
            <xm:f>tbl_choices!$C$8</xm:f>
            <x14:dxf>
              <font>
                <b/>
                <i val="0"/>
                <color theme="0"/>
              </font>
              <fill>
                <patternFill>
                  <bgColor rgb="FFFFC000"/>
                </patternFill>
              </fill>
            </x14:dxf>
          </x14:cfRule>
          <x14:cfRule type="cellIs" priority="328" operator="equal" id="{CFDA3BA1-3288-4BD3-884C-F22C7E3B9A15}">
            <xm:f>tbl_choices!$C$7</xm:f>
            <x14:dxf>
              <font>
                <b/>
                <i val="0"/>
                <color theme="0"/>
              </font>
              <fill>
                <patternFill>
                  <bgColor rgb="FF70AD47"/>
                </patternFill>
              </fill>
            </x14:dxf>
          </x14:cfRule>
          <xm:sqref>K107:L108</xm:sqref>
        </x14:conditionalFormatting>
        <x14:conditionalFormatting xmlns:xm="http://schemas.microsoft.com/office/excel/2006/main">
          <x14:cfRule type="cellIs" priority="321" operator="equal" id="{C5CFE4C3-FA45-41BF-827F-8D815ED333CC}">
            <xm:f>tbl_choices!$D$7</xm:f>
            <x14:dxf>
              <font>
                <color theme="0"/>
              </font>
              <fill>
                <patternFill>
                  <bgColor rgb="FF757575"/>
                </patternFill>
              </fill>
            </x14:dxf>
          </x14:cfRule>
          <x14:cfRule type="cellIs" priority="322" operator="equal" id="{01710DF8-D5CC-45DD-B2A2-EC36C47C68A6}">
            <xm:f>tbl_choices!$C$9</xm:f>
            <x14:dxf>
              <font>
                <b/>
                <i val="0"/>
                <color theme="0"/>
              </font>
              <fill>
                <patternFill>
                  <bgColor rgb="FFFF0000"/>
                </patternFill>
              </fill>
            </x14:dxf>
          </x14:cfRule>
          <x14:cfRule type="cellIs" priority="323" operator="equal" id="{2B9C9FC7-2393-4D05-9328-F41D11AEB53F}">
            <xm:f>tbl_choices!$C$8</xm:f>
            <x14:dxf>
              <font>
                <b/>
                <i val="0"/>
                <color theme="0"/>
              </font>
              <fill>
                <patternFill>
                  <bgColor rgb="FFFFC000"/>
                </patternFill>
              </fill>
            </x14:dxf>
          </x14:cfRule>
          <x14:cfRule type="cellIs" priority="324" operator="equal" id="{5F6A1FF1-9847-40D8-ADD2-6413A7072041}">
            <xm:f>tbl_choices!$C$7</xm:f>
            <x14:dxf>
              <font>
                <b/>
                <i val="0"/>
                <color theme="0"/>
              </font>
              <fill>
                <patternFill>
                  <bgColor rgb="FF70AD47"/>
                </patternFill>
              </fill>
            </x14:dxf>
          </x14:cfRule>
          <xm:sqref>K112:L112</xm:sqref>
        </x14:conditionalFormatting>
        <x14:conditionalFormatting xmlns:xm="http://schemas.microsoft.com/office/excel/2006/main">
          <x14:cfRule type="cellIs" priority="317" operator="equal" id="{40F3C8C4-5256-48D6-8263-DE6DA7CE5CF5}">
            <xm:f>tbl_choices!$D$7</xm:f>
            <x14:dxf>
              <font>
                <color theme="0"/>
              </font>
              <fill>
                <patternFill>
                  <bgColor rgb="FF757575"/>
                </patternFill>
              </fill>
            </x14:dxf>
          </x14:cfRule>
          <x14:cfRule type="cellIs" priority="318" operator="equal" id="{4934DB8F-33ED-4281-B259-D9C9BF000FDA}">
            <xm:f>tbl_choices!$C$9</xm:f>
            <x14:dxf>
              <font>
                <b/>
                <i val="0"/>
                <color theme="0"/>
              </font>
              <fill>
                <patternFill>
                  <bgColor rgb="FFFF0000"/>
                </patternFill>
              </fill>
            </x14:dxf>
          </x14:cfRule>
          <x14:cfRule type="cellIs" priority="319" operator="equal" id="{E226ED2F-9351-4A50-BA16-C3EC21CC4EB8}">
            <xm:f>tbl_choices!$C$8</xm:f>
            <x14:dxf>
              <font>
                <b/>
                <i val="0"/>
                <color theme="0"/>
              </font>
              <fill>
                <patternFill>
                  <bgColor rgb="FFFFC000"/>
                </patternFill>
              </fill>
            </x14:dxf>
          </x14:cfRule>
          <x14:cfRule type="cellIs" priority="320" operator="equal" id="{79C83876-4348-4422-89F2-AB1BFFDF4AB1}">
            <xm:f>tbl_choices!$C$7</xm:f>
            <x14:dxf>
              <font>
                <b/>
                <i val="0"/>
                <color theme="0"/>
              </font>
              <fill>
                <patternFill>
                  <bgColor rgb="FF70AD47"/>
                </patternFill>
              </fill>
            </x14:dxf>
          </x14:cfRule>
          <xm:sqref>K114:L114</xm:sqref>
        </x14:conditionalFormatting>
        <x14:conditionalFormatting xmlns:xm="http://schemas.microsoft.com/office/excel/2006/main">
          <x14:cfRule type="cellIs" priority="313" operator="equal" id="{5F7DD6ED-45AA-455F-93BE-5AFAC635E8B4}">
            <xm:f>tbl_choices!$D$7</xm:f>
            <x14:dxf>
              <font>
                <color theme="0"/>
              </font>
              <fill>
                <patternFill>
                  <bgColor rgb="FF757575"/>
                </patternFill>
              </fill>
            </x14:dxf>
          </x14:cfRule>
          <x14:cfRule type="cellIs" priority="314" operator="equal" id="{FEB70FCB-967A-4120-BC43-29ECC2A1C0F5}">
            <xm:f>tbl_choices!$C$9</xm:f>
            <x14:dxf>
              <font>
                <b/>
                <i val="0"/>
                <color theme="0"/>
              </font>
              <fill>
                <patternFill>
                  <bgColor rgb="FFFF0000"/>
                </patternFill>
              </fill>
            </x14:dxf>
          </x14:cfRule>
          <x14:cfRule type="cellIs" priority="315" operator="equal" id="{11685E5E-112D-4B84-802E-2F27FA304EA0}">
            <xm:f>tbl_choices!$C$8</xm:f>
            <x14:dxf>
              <font>
                <b/>
                <i val="0"/>
                <color theme="0"/>
              </font>
              <fill>
                <patternFill>
                  <bgColor rgb="FFFFC000"/>
                </patternFill>
              </fill>
            </x14:dxf>
          </x14:cfRule>
          <x14:cfRule type="cellIs" priority="316" operator="equal" id="{7A7007D1-21A0-47F6-A9D1-9972C9FB0BA1}">
            <xm:f>tbl_choices!$C$7</xm:f>
            <x14:dxf>
              <font>
                <b/>
                <i val="0"/>
                <color theme="0"/>
              </font>
              <fill>
                <patternFill>
                  <bgColor rgb="FF70AD47"/>
                </patternFill>
              </fill>
            </x14:dxf>
          </x14:cfRule>
          <xm:sqref>K115:L115</xm:sqref>
        </x14:conditionalFormatting>
        <x14:conditionalFormatting xmlns:xm="http://schemas.microsoft.com/office/excel/2006/main">
          <x14:cfRule type="cellIs" priority="309" operator="equal" id="{ADF1CBAB-D1C1-4945-B35F-EFEACC0E4FF6}">
            <xm:f>tbl_choices!$D$7</xm:f>
            <x14:dxf>
              <font>
                <color theme="0"/>
              </font>
              <fill>
                <patternFill>
                  <bgColor rgb="FF757575"/>
                </patternFill>
              </fill>
            </x14:dxf>
          </x14:cfRule>
          <x14:cfRule type="cellIs" priority="310" operator="equal" id="{B2F1369A-8D77-47D8-8109-12478F77EAE0}">
            <xm:f>tbl_choices!$C$9</xm:f>
            <x14:dxf>
              <font>
                <b/>
                <i val="0"/>
                <color theme="0"/>
              </font>
              <fill>
                <patternFill>
                  <bgColor rgb="FFFF0000"/>
                </patternFill>
              </fill>
            </x14:dxf>
          </x14:cfRule>
          <x14:cfRule type="cellIs" priority="311" operator="equal" id="{B0B0664F-3F5E-4216-B138-02200B8E4A88}">
            <xm:f>tbl_choices!$C$8</xm:f>
            <x14:dxf>
              <font>
                <b/>
                <i val="0"/>
                <color theme="0"/>
              </font>
              <fill>
                <patternFill>
                  <bgColor rgb="FFFFC000"/>
                </patternFill>
              </fill>
            </x14:dxf>
          </x14:cfRule>
          <x14:cfRule type="cellIs" priority="312" operator="equal" id="{22565C1B-3700-489D-868E-92702CC510F1}">
            <xm:f>tbl_choices!$C$7</xm:f>
            <x14:dxf>
              <font>
                <b/>
                <i val="0"/>
                <color theme="0"/>
              </font>
              <fill>
                <patternFill>
                  <bgColor rgb="FF70AD47"/>
                </patternFill>
              </fill>
            </x14:dxf>
          </x14:cfRule>
          <xm:sqref>K15:L15</xm:sqref>
        </x14:conditionalFormatting>
        <x14:conditionalFormatting xmlns:xm="http://schemas.microsoft.com/office/excel/2006/main">
          <x14:cfRule type="cellIs" priority="305" operator="equal" id="{F402CB17-8C43-4011-BBA0-2F274045E7A5}">
            <xm:f>tbl_choices!$D$7</xm:f>
            <x14:dxf>
              <font>
                <color theme="0"/>
              </font>
              <fill>
                <patternFill>
                  <bgColor rgb="FF757575"/>
                </patternFill>
              </fill>
            </x14:dxf>
          </x14:cfRule>
          <x14:cfRule type="cellIs" priority="306" operator="equal" id="{54EB0541-556C-401E-A4BC-4A676DD7A2A1}">
            <xm:f>tbl_choices!$C$9</xm:f>
            <x14:dxf>
              <font>
                <b/>
                <i val="0"/>
                <color theme="0"/>
              </font>
              <fill>
                <patternFill>
                  <bgColor rgb="FFFF0000"/>
                </patternFill>
              </fill>
            </x14:dxf>
          </x14:cfRule>
          <x14:cfRule type="cellIs" priority="307" operator="equal" id="{88E48DA0-A4B6-4B12-992F-BDC1CE74A70A}">
            <xm:f>tbl_choices!$C$8</xm:f>
            <x14:dxf>
              <font>
                <b/>
                <i val="0"/>
                <color theme="0"/>
              </font>
              <fill>
                <patternFill>
                  <bgColor rgb="FFFFC000"/>
                </patternFill>
              </fill>
            </x14:dxf>
          </x14:cfRule>
          <x14:cfRule type="cellIs" priority="308" operator="equal" id="{B3B9118A-E5DC-41F4-88A9-639683414B46}">
            <xm:f>tbl_choices!$C$7</xm:f>
            <x14:dxf>
              <font>
                <b/>
                <i val="0"/>
                <color theme="0"/>
              </font>
              <fill>
                <patternFill>
                  <bgColor rgb="FF70AD47"/>
                </patternFill>
              </fill>
            </x14:dxf>
          </x14:cfRule>
          <xm:sqref>K16:L17</xm:sqref>
        </x14:conditionalFormatting>
        <x14:conditionalFormatting xmlns:xm="http://schemas.microsoft.com/office/excel/2006/main">
          <x14:cfRule type="cellIs" priority="301" operator="equal" id="{15C51819-BCAA-4B38-8B08-60159F4A1821}">
            <xm:f>tbl_choices!$D$7</xm:f>
            <x14:dxf>
              <font>
                <color theme="0"/>
              </font>
              <fill>
                <patternFill>
                  <bgColor rgb="FF757575"/>
                </patternFill>
              </fill>
            </x14:dxf>
          </x14:cfRule>
          <x14:cfRule type="cellIs" priority="302" operator="equal" id="{6082FE63-D3FD-4083-A8C2-DD9ED72DAE5F}">
            <xm:f>tbl_choices!$C$9</xm:f>
            <x14:dxf>
              <font>
                <b/>
                <i val="0"/>
                <color theme="0"/>
              </font>
              <fill>
                <patternFill>
                  <bgColor rgb="FFFF0000"/>
                </patternFill>
              </fill>
            </x14:dxf>
          </x14:cfRule>
          <x14:cfRule type="cellIs" priority="303" operator="equal" id="{E6EF32E5-E6CA-49E0-AA43-14B7AD4D40B6}">
            <xm:f>tbl_choices!$C$8</xm:f>
            <x14:dxf>
              <font>
                <b/>
                <i val="0"/>
                <color theme="0"/>
              </font>
              <fill>
                <patternFill>
                  <bgColor rgb="FFFFC000"/>
                </patternFill>
              </fill>
            </x14:dxf>
          </x14:cfRule>
          <x14:cfRule type="cellIs" priority="304" operator="equal" id="{A1A66C86-CF92-4D44-B206-AA5524F86FA0}">
            <xm:f>tbl_choices!$C$7</xm:f>
            <x14:dxf>
              <font>
                <b/>
                <i val="0"/>
                <color theme="0"/>
              </font>
              <fill>
                <patternFill>
                  <bgColor rgb="FF70AD47"/>
                </patternFill>
              </fill>
            </x14:dxf>
          </x14:cfRule>
          <xm:sqref>K18:L18</xm:sqref>
        </x14:conditionalFormatting>
        <x14:conditionalFormatting xmlns:xm="http://schemas.microsoft.com/office/excel/2006/main">
          <x14:cfRule type="cellIs" priority="297" operator="equal" id="{689BF218-CFEA-496F-BD6F-171DBEE425DC}">
            <xm:f>tbl_choices!$D$7</xm:f>
            <x14:dxf>
              <font>
                <color theme="0"/>
              </font>
              <fill>
                <patternFill>
                  <bgColor rgb="FF757575"/>
                </patternFill>
              </fill>
            </x14:dxf>
          </x14:cfRule>
          <x14:cfRule type="cellIs" priority="298" operator="equal" id="{C8D97A60-A078-43DE-9EE5-D45597C59075}">
            <xm:f>tbl_choices!$C$9</xm:f>
            <x14:dxf>
              <font>
                <b/>
                <i val="0"/>
                <color theme="0"/>
              </font>
              <fill>
                <patternFill>
                  <bgColor rgb="FFFF0000"/>
                </patternFill>
              </fill>
            </x14:dxf>
          </x14:cfRule>
          <x14:cfRule type="cellIs" priority="299" operator="equal" id="{5411D941-B222-44AC-8A01-1B28AE50CCD7}">
            <xm:f>tbl_choices!$C$8</xm:f>
            <x14:dxf>
              <font>
                <b/>
                <i val="0"/>
                <color theme="0"/>
              </font>
              <fill>
                <patternFill>
                  <bgColor rgb="FFFFC000"/>
                </patternFill>
              </fill>
            </x14:dxf>
          </x14:cfRule>
          <x14:cfRule type="cellIs" priority="300" operator="equal" id="{36DCF3A9-A889-4355-9C97-A53FD223C62D}">
            <xm:f>tbl_choices!$C$7</xm:f>
            <x14:dxf>
              <font>
                <b/>
                <i val="0"/>
                <color theme="0"/>
              </font>
              <fill>
                <patternFill>
                  <bgColor rgb="FF70AD47"/>
                </patternFill>
              </fill>
            </x14:dxf>
          </x14:cfRule>
          <xm:sqref>K19:L21</xm:sqref>
        </x14:conditionalFormatting>
        <x14:conditionalFormatting xmlns:xm="http://schemas.microsoft.com/office/excel/2006/main">
          <x14:cfRule type="cellIs" priority="293" operator="equal" id="{8ED44140-B046-4C96-9616-90499E7B2707}">
            <xm:f>tbl_choices!$D$7</xm:f>
            <x14:dxf>
              <font>
                <color theme="0"/>
              </font>
              <fill>
                <patternFill>
                  <bgColor rgb="FF757575"/>
                </patternFill>
              </fill>
            </x14:dxf>
          </x14:cfRule>
          <x14:cfRule type="cellIs" priority="294" operator="equal" id="{6C3EC105-425D-40D6-B143-623FA269336E}">
            <xm:f>tbl_choices!$C$9</xm:f>
            <x14:dxf>
              <font>
                <b/>
                <i val="0"/>
                <color theme="0"/>
              </font>
              <fill>
                <patternFill>
                  <bgColor rgb="FFFF0000"/>
                </patternFill>
              </fill>
            </x14:dxf>
          </x14:cfRule>
          <x14:cfRule type="cellIs" priority="295" operator="equal" id="{35F5C88B-852E-491F-A146-DE6F5FBE6371}">
            <xm:f>tbl_choices!$C$8</xm:f>
            <x14:dxf>
              <font>
                <b/>
                <i val="0"/>
                <color theme="0"/>
              </font>
              <fill>
                <patternFill>
                  <bgColor rgb="FFFFC000"/>
                </patternFill>
              </fill>
            </x14:dxf>
          </x14:cfRule>
          <x14:cfRule type="cellIs" priority="296" operator="equal" id="{5292A06E-7BCE-48F3-8E24-B15353F3B8EA}">
            <xm:f>tbl_choices!$C$7</xm:f>
            <x14:dxf>
              <font>
                <b/>
                <i val="0"/>
                <color theme="0"/>
              </font>
              <fill>
                <patternFill>
                  <bgColor rgb="FF70AD47"/>
                </patternFill>
              </fill>
            </x14:dxf>
          </x14:cfRule>
          <xm:sqref>K22:L22</xm:sqref>
        </x14:conditionalFormatting>
        <x14:conditionalFormatting xmlns:xm="http://schemas.microsoft.com/office/excel/2006/main">
          <x14:cfRule type="cellIs" priority="289" operator="equal" id="{E3003960-53FB-490F-ACDC-8CF1505CA297}">
            <xm:f>tbl_choices!$D$7</xm:f>
            <x14:dxf>
              <font>
                <color theme="0"/>
              </font>
              <fill>
                <patternFill>
                  <bgColor rgb="FF757575"/>
                </patternFill>
              </fill>
            </x14:dxf>
          </x14:cfRule>
          <x14:cfRule type="cellIs" priority="290" operator="equal" id="{D393936E-4567-4E1A-A068-8F5B0F898912}">
            <xm:f>tbl_choices!$C$9</xm:f>
            <x14:dxf>
              <font>
                <b/>
                <i val="0"/>
                <color theme="0"/>
              </font>
              <fill>
                <patternFill>
                  <bgColor rgb="FFFF0000"/>
                </patternFill>
              </fill>
            </x14:dxf>
          </x14:cfRule>
          <x14:cfRule type="cellIs" priority="291" operator="equal" id="{92541814-1EA2-47E8-A6FD-C4F674129532}">
            <xm:f>tbl_choices!$C$8</xm:f>
            <x14:dxf>
              <font>
                <b/>
                <i val="0"/>
                <color theme="0"/>
              </font>
              <fill>
                <patternFill>
                  <bgColor rgb="FFFFC000"/>
                </patternFill>
              </fill>
            </x14:dxf>
          </x14:cfRule>
          <x14:cfRule type="cellIs" priority="292" operator="equal" id="{FE95BFDE-E790-4B8D-977B-9AB155899F40}">
            <xm:f>tbl_choices!$C$7</xm:f>
            <x14:dxf>
              <font>
                <b/>
                <i val="0"/>
                <color theme="0"/>
              </font>
              <fill>
                <patternFill>
                  <bgColor rgb="FF70AD47"/>
                </patternFill>
              </fill>
            </x14:dxf>
          </x14:cfRule>
          <xm:sqref>K57:L59</xm:sqref>
        </x14:conditionalFormatting>
        <x14:conditionalFormatting xmlns:xm="http://schemas.microsoft.com/office/excel/2006/main">
          <x14:cfRule type="cellIs" priority="285" operator="equal" id="{B63216BD-F5DA-44D7-9928-B566E1E97AA3}">
            <xm:f>tbl_choices!$D$7</xm:f>
            <x14:dxf>
              <font>
                <color theme="0"/>
              </font>
              <fill>
                <patternFill>
                  <bgColor rgb="FF757575"/>
                </patternFill>
              </fill>
            </x14:dxf>
          </x14:cfRule>
          <x14:cfRule type="cellIs" priority="286" operator="equal" id="{89A9B6BA-E132-4226-852A-ADD4B29BAC07}">
            <xm:f>tbl_choices!$C$9</xm:f>
            <x14:dxf>
              <font>
                <b/>
                <i val="0"/>
                <color theme="0"/>
              </font>
              <fill>
                <patternFill>
                  <bgColor rgb="FFFF0000"/>
                </patternFill>
              </fill>
            </x14:dxf>
          </x14:cfRule>
          <x14:cfRule type="cellIs" priority="287" operator="equal" id="{FFABB55D-82BA-4AB3-8925-5A180F7200F8}">
            <xm:f>tbl_choices!$C$8</xm:f>
            <x14:dxf>
              <font>
                <b/>
                <i val="0"/>
                <color theme="0"/>
              </font>
              <fill>
                <patternFill>
                  <bgColor rgb="FFFFC000"/>
                </patternFill>
              </fill>
            </x14:dxf>
          </x14:cfRule>
          <x14:cfRule type="cellIs" priority="288" operator="equal" id="{7FDE6AF8-A14A-4634-A7CB-4A7000EEE6A5}">
            <xm:f>tbl_choices!$C$7</xm:f>
            <x14:dxf>
              <font>
                <b/>
                <i val="0"/>
                <color theme="0"/>
              </font>
              <fill>
                <patternFill>
                  <bgColor rgb="FF70AD47"/>
                </patternFill>
              </fill>
            </x14:dxf>
          </x14:cfRule>
          <xm:sqref>K56:L56</xm:sqref>
        </x14:conditionalFormatting>
        <x14:conditionalFormatting xmlns:xm="http://schemas.microsoft.com/office/excel/2006/main">
          <x14:cfRule type="cellIs" priority="281" operator="equal" id="{90201B25-2415-4B0C-9D8D-A3F855417404}">
            <xm:f>tbl_choices!$D$7</xm:f>
            <x14:dxf>
              <font>
                <color theme="0"/>
              </font>
              <fill>
                <patternFill>
                  <bgColor rgb="FF757575"/>
                </patternFill>
              </fill>
            </x14:dxf>
          </x14:cfRule>
          <x14:cfRule type="cellIs" priority="282" operator="equal" id="{C313EDBF-FD9D-4C2F-B550-B0E8E7609DD9}">
            <xm:f>tbl_choices!$C$9</xm:f>
            <x14:dxf>
              <font>
                <b/>
                <i val="0"/>
                <color theme="0"/>
              </font>
              <fill>
                <patternFill>
                  <bgColor rgb="FFFF0000"/>
                </patternFill>
              </fill>
            </x14:dxf>
          </x14:cfRule>
          <x14:cfRule type="cellIs" priority="283" operator="equal" id="{25261A7A-E8C2-43B0-B997-762BBA1731E6}">
            <xm:f>tbl_choices!$C$8</xm:f>
            <x14:dxf>
              <font>
                <b/>
                <i val="0"/>
                <color theme="0"/>
              </font>
              <fill>
                <patternFill>
                  <bgColor rgb="FFFFC000"/>
                </patternFill>
              </fill>
            </x14:dxf>
          </x14:cfRule>
          <x14:cfRule type="cellIs" priority="284" operator="equal" id="{4909E498-7978-4C6A-BA3E-DC05EEF6972C}">
            <xm:f>tbl_choices!$C$7</xm:f>
            <x14:dxf>
              <font>
                <b/>
                <i val="0"/>
                <color theme="0"/>
              </font>
              <fill>
                <patternFill>
                  <bgColor rgb="FF70AD47"/>
                </patternFill>
              </fill>
            </x14:dxf>
          </x14:cfRule>
          <xm:sqref>K71:L71</xm:sqref>
        </x14:conditionalFormatting>
        <x14:conditionalFormatting xmlns:xm="http://schemas.microsoft.com/office/excel/2006/main">
          <x14:cfRule type="cellIs" priority="277" operator="equal" id="{814007A4-B2DE-45D1-8789-BA0FEF3A9696}">
            <xm:f>tbl_choices!$D$7</xm:f>
            <x14:dxf>
              <font>
                <color theme="0"/>
              </font>
              <fill>
                <patternFill>
                  <bgColor rgb="FF757575"/>
                </patternFill>
              </fill>
            </x14:dxf>
          </x14:cfRule>
          <x14:cfRule type="cellIs" priority="278" operator="equal" id="{D29C9F30-67B2-4FFB-BF44-6ECBA4C4B4DB}">
            <xm:f>tbl_choices!$C$9</xm:f>
            <x14:dxf>
              <font>
                <b/>
                <i val="0"/>
                <color theme="0"/>
              </font>
              <fill>
                <patternFill>
                  <bgColor rgb="FFFF0000"/>
                </patternFill>
              </fill>
            </x14:dxf>
          </x14:cfRule>
          <x14:cfRule type="cellIs" priority="279" operator="equal" id="{0F78CB89-F177-40B4-BDB7-10C71D3E10D8}">
            <xm:f>tbl_choices!$C$8</xm:f>
            <x14:dxf>
              <font>
                <b/>
                <i val="0"/>
                <color theme="0"/>
              </font>
              <fill>
                <patternFill>
                  <bgColor rgb="FFFFC000"/>
                </patternFill>
              </fill>
            </x14:dxf>
          </x14:cfRule>
          <x14:cfRule type="cellIs" priority="280" operator="equal" id="{C207209B-3546-4B6A-B357-F0C50AB73AD4}">
            <xm:f>tbl_choices!$C$7</xm:f>
            <x14:dxf>
              <font>
                <b/>
                <i val="0"/>
                <color theme="0"/>
              </font>
              <fill>
                <patternFill>
                  <bgColor rgb="FF70AD47"/>
                </patternFill>
              </fill>
            </x14:dxf>
          </x14:cfRule>
          <xm:sqref>K75:L75</xm:sqref>
        </x14:conditionalFormatting>
        <x14:conditionalFormatting xmlns:xm="http://schemas.microsoft.com/office/excel/2006/main">
          <x14:cfRule type="cellIs" priority="273" operator="equal" id="{2C5F4DA7-6248-461C-B25E-8742CD20FE76}">
            <xm:f>tbl_choices!$D$7</xm:f>
            <x14:dxf>
              <font>
                <color theme="0"/>
              </font>
              <fill>
                <patternFill>
                  <bgColor rgb="FF757575"/>
                </patternFill>
              </fill>
            </x14:dxf>
          </x14:cfRule>
          <x14:cfRule type="cellIs" priority="274" operator="equal" id="{AB6FF2EE-036C-4CEA-BAAD-E03132239EB8}">
            <xm:f>tbl_choices!$C$9</xm:f>
            <x14:dxf>
              <font>
                <b/>
                <i val="0"/>
                <color theme="0"/>
              </font>
              <fill>
                <patternFill>
                  <bgColor rgb="FFFF0000"/>
                </patternFill>
              </fill>
            </x14:dxf>
          </x14:cfRule>
          <x14:cfRule type="cellIs" priority="275" operator="equal" id="{6B001EA1-EDC9-437A-A45A-C0E6E1B27B2D}">
            <xm:f>tbl_choices!$C$8</xm:f>
            <x14:dxf>
              <font>
                <b/>
                <i val="0"/>
                <color theme="0"/>
              </font>
              <fill>
                <patternFill>
                  <bgColor rgb="FFFFC000"/>
                </patternFill>
              </fill>
            </x14:dxf>
          </x14:cfRule>
          <x14:cfRule type="cellIs" priority="276" operator="equal" id="{EB19339D-947E-4E37-969D-37C7F4329DD9}">
            <xm:f>tbl_choices!$C$7</xm:f>
            <x14:dxf>
              <font>
                <b/>
                <i val="0"/>
                <color theme="0"/>
              </font>
              <fill>
                <patternFill>
                  <bgColor rgb="FF70AD47"/>
                </patternFill>
              </fill>
            </x14:dxf>
          </x14:cfRule>
          <xm:sqref>K91:L91</xm:sqref>
        </x14:conditionalFormatting>
        <x14:conditionalFormatting xmlns:xm="http://schemas.microsoft.com/office/excel/2006/main">
          <x14:cfRule type="cellIs" priority="269" operator="equal" id="{6BD4B3A6-8A98-4803-BD96-7681D41498B2}">
            <xm:f>tbl_choices!$D$7</xm:f>
            <x14:dxf>
              <font>
                <color theme="0"/>
              </font>
              <fill>
                <patternFill>
                  <bgColor rgb="FF757575"/>
                </patternFill>
              </fill>
            </x14:dxf>
          </x14:cfRule>
          <x14:cfRule type="cellIs" priority="270" operator="equal" id="{68AC6E7E-7C30-49CD-899A-A4F8A268892B}">
            <xm:f>tbl_choices!$C$9</xm:f>
            <x14:dxf>
              <font>
                <b/>
                <i val="0"/>
                <color theme="0"/>
              </font>
              <fill>
                <patternFill>
                  <bgColor rgb="FFFF0000"/>
                </patternFill>
              </fill>
            </x14:dxf>
          </x14:cfRule>
          <x14:cfRule type="cellIs" priority="271" operator="equal" id="{235853AD-01FF-42AB-AC9E-BC269B82C1B3}">
            <xm:f>tbl_choices!$C$8</xm:f>
            <x14:dxf>
              <font>
                <b/>
                <i val="0"/>
                <color theme="0"/>
              </font>
              <fill>
                <patternFill>
                  <bgColor rgb="FFFFC000"/>
                </patternFill>
              </fill>
            </x14:dxf>
          </x14:cfRule>
          <x14:cfRule type="cellIs" priority="272" operator="equal" id="{A4A8C224-BE5F-4DDA-993C-111D8A9AEA69}">
            <xm:f>tbl_choices!$C$7</xm:f>
            <x14:dxf>
              <font>
                <b/>
                <i val="0"/>
                <color theme="0"/>
              </font>
              <fill>
                <patternFill>
                  <bgColor rgb="FF70AD47"/>
                </patternFill>
              </fill>
            </x14:dxf>
          </x14:cfRule>
          <xm:sqref>K90:L90</xm:sqref>
        </x14:conditionalFormatting>
        <x14:conditionalFormatting xmlns:xm="http://schemas.microsoft.com/office/excel/2006/main">
          <x14:cfRule type="cellIs" priority="265" operator="equal" id="{439EDFB6-7DAB-4A8E-809E-C5E5A1514B18}">
            <xm:f>tbl_choices!$D$7</xm:f>
            <x14:dxf>
              <font>
                <color theme="0"/>
              </font>
              <fill>
                <patternFill>
                  <bgColor rgb="FF757575"/>
                </patternFill>
              </fill>
            </x14:dxf>
          </x14:cfRule>
          <x14:cfRule type="cellIs" priority="266" operator="equal" id="{1FF8943F-D3D5-46EC-A5DE-667D4C032519}">
            <xm:f>tbl_choices!$C$9</xm:f>
            <x14:dxf>
              <font>
                <b/>
                <i val="0"/>
                <color theme="0"/>
              </font>
              <fill>
                <patternFill>
                  <bgColor rgb="FFFF0000"/>
                </patternFill>
              </fill>
            </x14:dxf>
          </x14:cfRule>
          <x14:cfRule type="cellIs" priority="267" operator="equal" id="{225FF749-CBCA-4E0D-8671-82003CB12685}">
            <xm:f>tbl_choices!$C$8</xm:f>
            <x14:dxf>
              <font>
                <b/>
                <i val="0"/>
                <color theme="0"/>
              </font>
              <fill>
                <patternFill>
                  <bgColor rgb="FFFFC000"/>
                </patternFill>
              </fill>
            </x14:dxf>
          </x14:cfRule>
          <x14:cfRule type="cellIs" priority="268" operator="equal" id="{A00E1B13-1604-4E49-A762-06AAF0A2E53D}">
            <xm:f>tbl_choices!$C$7</xm:f>
            <x14:dxf>
              <font>
                <b/>
                <i val="0"/>
                <color theme="0"/>
              </font>
              <fill>
                <patternFill>
                  <bgColor rgb="FF70AD47"/>
                </patternFill>
              </fill>
            </x14:dxf>
          </x14:cfRule>
          <xm:sqref>J98:L98 K100:L100</xm:sqref>
        </x14:conditionalFormatting>
        <x14:conditionalFormatting xmlns:xm="http://schemas.microsoft.com/office/excel/2006/main">
          <x14:cfRule type="cellIs" priority="261" operator="equal" id="{2C9554EB-484D-41E6-B149-B659F1B810C5}">
            <xm:f>tbl_choices!$D$7</xm:f>
            <x14:dxf>
              <font>
                <color theme="0"/>
              </font>
              <fill>
                <patternFill>
                  <bgColor rgb="FF757575"/>
                </patternFill>
              </fill>
            </x14:dxf>
          </x14:cfRule>
          <x14:cfRule type="cellIs" priority="262" operator="equal" id="{712ED50D-92C9-4610-90BA-4D084325BC5B}">
            <xm:f>tbl_choices!$C$9</xm:f>
            <x14:dxf>
              <font>
                <b/>
                <i val="0"/>
                <color theme="0"/>
              </font>
              <fill>
                <patternFill>
                  <bgColor rgb="FFFF0000"/>
                </patternFill>
              </fill>
            </x14:dxf>
          </x14:cfRule>
          <x14:cfRule type="cellIs" priority="263" operator="equal" id="{30888959-DA49-4266-9BD4-A29665F7950F}">
            <xm:f>tbl_choices!$C$8</xm:f>
            <x14:dxf>
              <font>
                <b/>
                <i val="0"/>
                <color theme="0"/>
              </font>
              <fill>
                <patternFill>
                  <bgColor rgb="FFFFC000"/>
                </patternFill>
              </fill>
            </x14:dxf>
          </x14:cfRule>
          <x14:cfRule type="cellIs" priority="264" operator="equal" id="{41280CBB-442B-4FC0-9137-BD1F75011EE4}">
            <xm:f>tbl_choices!$C$7</xm:f>
            <x14:dxf>
              <font>
                <b/>
                <i val="0"/>
                <color theme="0"/>
              </font>
              <fill>
                <patternFill>
                  <bgColor rgb="FF70AD47"/>
                </patternFill>
              </fill>
            </x14:dxf>
          </x14:cfRule>
          <xm:sqref>K101:L104</xm:sqref>
        </x14:conditionalFormatting>
        <x14:conditionalFormatting xmlns:xm="http://schemas.microsoft.com/office/excel/2006/main">
          <x14:cfRule type="cellIs" priority="257" operator="equal" id="{D5581980-29E2-4A10-8C51-5597CC3D6644}">
            <xm:f>tbl_choices!$D$7</xm:f>
            <x14:dxf>
              <font>
                <color theme="0"/>
              </font>
              <fill>
                <patternFill>
                  <bgColor rgb="FF757575"/>
                </patternFill>
              </fill>
            </x14:dxf>
          </x14:cfRule>
          <x14:cfRule type="cellIs" priority="258" operator="equal" id="{7CC1769A-07EA-49F5-AD47-99D10F8F164F}">
            <xm:f>tbl_choices!$C$9</xm:f>
            <x14:dxf>
              <font>
                <b/>
                <i val="0"/>
                <color theme="0"/>
              </font>
              <fill>
                <patternFill>
                  <bgColor rgb="FFFF0000"/>
                </patternFill>
              </fill>
            </x14:dxf>
          </x14:cfRule>
          <x14:cfRule type="cellIs" priority="259" operator="equal" id="{650938E9-0EE8-499F-93B2-39226604601C}">
            <xm:f>tbl_choices!$C$8</xm:f>
            <x14:dxf>
              <font>
                <b/>
                <i val="0"/>
                <color theme="0"/>
              </font>
              <fill>
                <patternFill>
                  <bgColor rgb="FFFFC000"/>
                </patternFill>
              </fill>
            </x14:dxf>
          </x14:cfRule>
          <x14:cfRule type="cellIs" priority="260" operator="equal" id="{70A74FB5-EA47-4946-9291-0646D72825D4}">
            <xm:f>tbl_choices!$C$7</xm:f>
            <x14:dxf>
              <font>
                <b/>
                <i val="0"/>
                <color theme="0"/>
              </font>
              <fill>
                <patternFill>
                  <bgColor rgb="FF70AD47"/>
                </patternFill>
              </fill>
            </x14:dxf>
          </x14:cfRule>
          <xm:sqref>J105:L105</xm:sqref>
        </x14:conditionalFormatting>
        <x14:conditionalFormatting xmlns:xm="http://schemas.microsoft.com/office/excel/2006/main">
          <x14:cfRule type="cellIs" priority="253" operator="equal" id="{6DAC4660-3007-456E-B5E6-246404A99C0F}">
            <xm:f>tbl_choices!$D$7</xm:f>
            <x14:dxf>
              <font>
                <color theme="0"/>
              </font>
              <fill>
                <patternFill>
                  <bgColor rgb="FF757575"/>
                </patternFill>
              </fill>
            </x14:dxf>
          </x14:cfRule>
          <x14:cfRule type="cellIs" priority="254" operator="equal" id="{BFA66467-8942-4B5F-998F-D90D8410B4D8}">
            <xm:f>tbl_choices!$C$9</xm:f>
            <x14:dxf>
              <font>
                <b/>
                <i val="0"/>
                <color theme="0"/>
              </font>
              <fill>
                <patternFill>
                  <bgColor rgb="FFFF0000"/>
                </patternFill>
              </fill>
            </x14:dxf>
          </x14:cfRule>
          <x14:cfRule type="cellIs" priority="255" operator="equal" id="{5F400730-FF15-4777-81DE-1B9672FF66A6}">
            <xm:f>tbl_choices!$C$8</xm:f>
            <x14:dxf>
              <font>
                <b/>
                <i val="0"/>
                <color theme="0"/>
              </font>
              <fill>
                <patternFill>
                  <bgColor rgb="FFFFC000"/>
                </patternFill>
              </fill>
            </x14:dxf>
          </x14:cfRule>
          <x14:cfRule type="cellIs" priority="256" operator="equal" id="{C8A46E3B-CD8D-4799-BF3B-86A2ED8AF8E2}">
            <xm:f>tbl_choices!$C$7</xm:f>
            <x14:dxf>
              <font>
                <b/>
                <i val="0"/>
                <color theme="0"/>
              </font>
              <fill>
                <patternFill>
                  <bgColor rgb="FF70AD47"/>
                </patternFill>
              </fill>
            </x14:dxf>
          </x14:cfRule>
          <xm:sqref>J99:L99</xm:sqref>
        </x14:conditionalFormatting>
        <x14:conditionalFormatting xmlns:xm="http://schemas.microsoft.com/office/excel/2006/main">
          <x14:cfRule type="cellIs" priority="249" operator="equal" id="{042EC063-5102-4443-8464-C78D3344C3DA}">
            <xm:f>tbl_choices!$D$7</xm:f>
            <x14:dxf>
              <font>
                <color theme="0"/>
              </font>
              <fill>
                <patternFill>
                  <bgColor rgb="FF757575"/>
                </patternFill>
              </fill>
            </x14:dxf>
          </x14:cfRule>
          <x14:cfRule type="cellIs" priority="250" operator="equal" id="{A7BDDEF8-7090-4E02-805C-62870042E831}">
            <xm:f>tbl_choices!$C$9</xm:f>
            <x14:dxf>
              <font>
                <b/>
                <i val="0"/>
                <color theme="0"/>
              </font>
              <fill>
                <patternFill>
                  <bgColor rgb="FFFF0000"/>
                </patternFill>
              </fill>
            </x14:dxf>
          </x14:cfRule>
          <x14:cfRule type="cellIs" priority="251" operator="equal" id="{2F158721-ED02-4397-868A-D81297B7108A}">
            <xm:f>tbl_choices!$C$8</xm:f>
            <x14:dxf>
              <font>
                <b/>
                <i val="0"/>
                <color theme="0"/>
              </font>
              <fill>
                <patternFill>
                  <bgColor rgb="FFFFC000"/>
                </patternFill>
              </fill>
            </x14:dxf>
          </x14:cfRule>
          <x14:cfRule type="cellIs" priority="252" operator="equal" id="{9F9EFD31-CF7F-4552-B633-55C69D147D8C}">
            <xm:f>tbl_choices!$C$7</xm:f>
            <x14:dxf>
              <font>
                <b/>
                <i val="0"/>
                <color theme="0"/>
              </font>
              <fill>
                <patternFill>
                  <bgColor rgb="FF70AD47"/>
                </patternFill>
              </fill>
            </x14:dxf>
          </x14:cfRule>
          <xm:sqref>K109:L110</xm:sqref>
        </x14:conditionalFormatting>
        <x14:conditionalFormatting xmlns:xm="http://schemas.microsoft.com/office/excel/2006/main">
          <x14:cfRule type="cellIs" priority="245" operator="equal" id="{65FFC991-2BC2-4FE9-A80E-EDD8F59674EB}">
            <xm:f>tbl_choices!$D$7</xm:f>
            <x14:dxf>
              <font>
                <color theme="0"/>
              </font>
              <fill>
                <patternFill>
                  <bgColor rgb="FF757575"/>
                </patternFill>
              </fill>
            </x14:dxf>
          </x14:cfRule>
          <x14:cfRule type="cellIs" priority="246" operator="equal" id="{D3478FF1-1729-4A66-9A06-193BBEA20728}">
            <xm:f>tbl_choices!$C$9</xm:f>
            <x14:dxf>
              <font>
                <b/>
                <i val="0"/>
                <color theme="0"/>
              </font>
              <fill>
                <patternFill>
                  <bgColor rgb="FFFF0000"/>
                </patternFill>
              </fill>
            </x14:dxf>
          </x14:cfRule>
          <x14:cfRule type="cellIs" priority="247" operator="equal" id="{FADC6142-766F-4972-B707-8F358685B301}">
            <xm:f>tbl_choices!$C$8</xm:f>
            <x14:dxf>
              <font>
                <b/>
                <i val="0"/>
                <color theme="0"/>
              </font>
              <fill>
                <patternFill>
                  <bgColor rgb="FFFFC000"/>
                </patternFill>
              </fill>
            </x14:dxf>
          </x14:cfRule>
          <x14:cfRule type="cellIs" priority="248" operator="equal" id="{E7A8B35C-4FBC-478B-A270-AFCAF4266785}">
            <xm:f>tbl_choices!$C$7</xm:f>
            <x14:dxf>
              <font>
                <b/>
                <i val="0"/>
                <color theme="0"/>
              </font>
              <fill>
                <patternFill>
                  <bgColor rgb="FF70AD47"/>
                </patternFill>
              </fill>
            </x14:dxf>
          </x14:cfRule>
          <xm:sqref>K113:L113</xm:sqref>
        </x14:conditionalFormatting>
        <x14:conditionalFormatting xmlns:xm="http://schemas.microsoft.com/office/excel/2006/main">
          <x14:cfRule type="cellIs" priority="237" operator="equal" id="{E422DEF3-2C15-428D-AF77-1BC3FE9F3695}">
            <xm:f>tbl_choices!$D$7</xm:f>
            <x14:dxf>
              <font>
                <color theme="0"/>
              </font>
              <fill>
                <patternFill>
                  <bgColor rgb="FF757575"/>
                </patternFill>
              </fill>
            </x14:dxf>
          </x14:cfRule>
          <x14:cfRule type="cellIs" priority="238" operator="equal" id="{086219CC-5685-43B7-9FFD-193E7FA0ED5A}">
            <xm:f>tbl_choices!$C$9</xm:f>
            <x14:dxf>
              <font>
                <b/>
                <i val="0"/>
                <color theme="0"/>
              </font>
              <fill>
                <patternFill>
                  <bgColor rgb="FFFF0000"/>
                </patternFill>
              </fill>
            </x14:dxf>
          </x14:cfRule>
          <x14:cfRule type="cellIs" priority="239" operator="equal" id="{E680FABE-E381-4B57-9CB5-AAF9C3D527CA}">
            <xm:f>tbl_choices!$C$8</xm:f>
            <x14:dxf>
              <font>
                <b/>
                <i val="0"/>
                <color theme="0"/>
              </font>
              <fill>
                <patternFill>
                  <bgColor rgb="FFFFC000"/>
                </patternFill>
              </fill>
            </x14:dxf>
          </x14:cfRule>
          <x14:cfRule type="cellIs" priority="240" operator="equal" id="{4B292CDC-21B6-4288-A62A-8DD7C33186BC}">
            <xm:f>tbl_choices!$C$7</xm:f>
            <x14:dxf>
              <font>
                <b/>
                <i val="0"/>
                <color theme="0"/>
              </font>
              <fill>
                <patternFill>
                  <bgColor rgb="FF70AD47"/>
                </patternFill>
              </fill>
            </x14:dxf>
          </x14:cfRule>
          <xm:sqref>K30:L30</xm:sqref>
        </x14:conditionalFormatting>
        <x14:conditionalFormatting xmlns:xm="http://schemas.microsoft.com/office/excel/2006/main">
          <x14:cfRule type="cellIs" priority="241" operator="equal" id="{9037E49E-C51B-4FDC-B054-87E72787ECDD}">
            <xm:f>tbl_choices!$D$7</xm:f>
            <x14:dxf>
              <font>
                <color theme="0"/>
              </font>
              <fill>
                <patternFill>
                  <bgColor rgb="FF757575"/>
                </patternFill>
              </fill>
            </x14:dxf>
          </x14:cfRule>
          <x14:cfRule type="cellIs" priority="242" operator="equal" id="{91D77F78-DE99-4815-94C0-4E940E8CCCEE}">
            <xm:f>tbl_choices!$C$9</xm:f>
            <x14:dxf>
              <font>
                <b/>
                <i val="0"/>
                <color theme="0"/>
              </font>
              <fill>
                <patternFill>
                  <bgColor rgb="FFFF0000"/>
                </patternFill>
              </fill>
            </x14:dxf>
          </x14:cfRule>
          <x14:cfRule type="cellIs" priority="243" operator="equal" id="{FFD22FBA-20E5-4E14-8AD9-17163C56285C}">
            <xm:f>tbl_choices!$C$8</xm:f>
            <x14:dxf>
              <font>
                <b/>
                <i val="0"/>
                <color theme="0"/>
              </font>
              <fill>
                <patternFill>
                  <bgColor rgb="FFFFC000"/>
                </patternFill>
              </fill>
            </x14:dxf>
          </x14:cfRule>
          <x14:cfRule type="cellIs" priority="244" operator="equal" id="{099E01B9-36CC-4B7D-A4CE-6E3FDBF0A6A2}">
            <xm:f>tbl_choices!$C$7</xm:f>
            <x14:dxf>
              <font>
                <b/>
                <i val="0"/>
                <color theme="0"/>
              </font>
              <fill>
                <patternFill>
                  <bgColor rgb="FF70AD47"/>
                </patternFill>
              </fill>
            </x14:dxf>
          </x14:cfRule>
          <xm:sqref>K29:L29</xm:sqref>
        </x14:conditionalFormatting>
        <x14:conditionalFormatting xmlns:xm="http://schemas.microsoft.com/office/excel/2006/main">
          <x14:cfRule type="cellIs" priority="233" operator="equal" id="{FE9024D6-257D-46D7-86A7-DCF90A59C3A0}">
            <xm:f>tbl_choices!$D$7</xm:f>
            <x14:dxf>
              <font>
                <color theme="0"/>
              </font>
              <fill>
                <patternFill>
                  <bgColor rgb="FF757575"/>
                </patternFill>
              </fill>
            </x14:dxf>
          </x14:cfRule>
          <x14:cfRule type="cellIs" priority="234" operator="equal" id="{9AB0D298-DC91-49E6-BB8F-164AD2A04697}">
            <xm:f>tbl_choices!$C$9</xm:f>
            <x14:dxf>
              <font>
                <b/>
                <i val="0"/>
                <color theme="0"/>
              </font>
              <fill>
                <patternFill>
                  <bgColor rgb="FFFF0000"/>
                </patternFill>
              </fill>
            </x14:dxf>
          </x14:cfRule>
          <x14:cfRule type="cellIs" priority="235" operator="equal" id="{4A2B45DB-F862-4893-9F94-0DB5F63347BA}">
            <xm:f>tbl_choices!$C$8</xm:f>
            <x14:dxf>
              <font>
                <b/>
                <i val="0"/>
                <color theme="0"/>
              </font>
              <fill>
                <patternFill>
                  <bgColor rgb="FFFFC000"/>
                </patternFill>
              </fill>
            </x14:dxf>
          </x14:cfRule>
          <x14:cfRule type="cellIs" priority="236" operator="equal" id="{E51D8CB0-890C-466B-BE44-A0CDE0C9A64E}">
            <xm:f>tbl_choices!$C$7</xm:f>
            <x14:dxf>
              <font>
                <b/>
                <i val="0"/>
                <color theme="0"/>
              </font>
              <fill>
                <patternFill>
                  <bgColor rgb="FF70AD47"/>
                </patternFill>
              </fill>
            </x14:dxf>
          </x14:cfRule>
          <xm:sqref>J15</xm:sqref>
        </x14:conditionalFormatting>
        <x14:conditionalFormatting xmlns:xm="http://schemas.microsoft.com/office/excel/2006/main">
          <x14:cfRule type="cellIs" priority="229" operator="equal" id="{8729D81A-63BC-4B4F-B009-6D0966E4F7ED}">
            <xm:f>tbl_choices!$D$7</xm:f>
            <x14:dxf>
              <font>
                <color theme="0"/>
              </font>
              <fill>
                <patternFill>
                  <bgColor rgb="FF757575"/>
                </patternFill>
              </fill>
            </x14:dxf>
          </x14:cfRule>
          <x14:cfRule type="cellIs" priority="230" operator="equal" id="{C67F75EF-F82A-457F-AB69-CB812781AA75}">
            <xm:f>tbl_choices!$C$9</xm:f>
            <x14:dxf>
              <font>
                <b/>
                <i val="0"/>
                <color theme="0"/>
              </font>
              <fill>
                <patternFill>
                  <bgColor rgb="FFFF0000"/>
                </patternFill>
              </fill>
            </x14:dxf>
          </x14:cfRule>
          <x14:cfRule type="cellIs" priority="231" operator="equal" id="{6B4D3B37-E28D-4317-8388-FA59D53C89BA}">
            <xm:f>tbl_choices!$C$8</xm:f>
            <x14:dxf>
              <font>
                <b/>
                <i val="0"/>
                <color theme="0"/>
              </font>
              <fill>
                <patternFill>
                  <bgColor rgb="FFFFC000"/>
                </patternFill>
              </fill>
            </x14:dxf>
          </x14:cfRule>
          <x14:cfRule type="cellIs" priority="232" operator="equal" id="{1FD5ECEC-133D-48F1-AE60-DC77FFD85726}">
            <xm:f>tbl_choices!$C$7</xm:f>
            <x14:dxf>
              <font>
                <b/>
                <i val="0"/>
                <color theme="0"/>
              </font>
              <fill>
                <patternFill>
                  <bgColor rgb="FF70AD47"/>
                </patternFill>
              </fill>
            </x14:dxf>
          </x14:cfRule>
          <xm:sqref>J16:J17</xm:sqref>
        </x14:conditionalFormatting>
        <x14:conditionalFormatting xmlns:xm="http://schemas.microsoft.com/office/excel/2006/main">
          <x14:cfRule type="cellIs" priority="225" operator="equal" id="{658C7CF9-A991-4180-BBCC-9AA4215464B3}">
            <xm:f>tbl_choices!$D$7</xm:f>
            <x14:dxf>
              <font>
                <color theme="0"/>
              </font>
              <fill>
                <patternFill>
                  <bgColor rgb="FF757575"/>
                </patternFill>
              </fill>
            </x14:dxf>
          </x14:cfRule>
          <x14:cfRule type="cellIs" priority="226" operator="equal" id="{2D81238B-0A5B-49FB-A403-00E5F100BF45}">
            <xm:f>tbl_choices!$C$9</xm:f>
            <x14:dxf>
              <font>
                <b/>
                <i val="0"/>
                <color theme="0"/>
              </font>
              <fill>
                <patternFill>
                  <bgColor rgb="FFFF0000"/>
                </patternFill>
              </fill>
            </x14:dxf>
          </x14:cfRule>
          <x14:cfRule type="cellIs" priority="227" operator="equal" id="{DC290E8D-4F33-4F07-9259-7514084A3C98}">
            <xm:f>tbl_choices!$C$8</xm:f>
            <x14:dxf>
              <font>
                <b/>
                <i val="0"/>
                <color theme="0"/>
              </font>
              <fill>
                <patternFill>
                  <bgColor rgb="FFFFC000"/>
                </patternFill>
              </fill>
            </x14:dxf>
          </x14:cfRule>
          <x14:cfRule type="cellIs" priority="228" operator="equal" id="{DFBB937E-73CE-4895-A931-0BC09433AB33}">
            <xm:f>tbl_choices!$C$7</xm:f>
            <x14:dxf>
              <font>
                <b/>
                <i val="0"/>
                <color theme="0"/>
              </font>
              <fill>
                <patternFill>
                  <bgColor rgb="FF70AD47"/>
                </patternFill>
              </fill>
            </x14:dxf>
          </x14:cfRule>
          <xm:sqref>J18</xm:sqref>
        </x14:conditionalFormatting>
        <x14:conditionalFormatting xmlns:xm="http://schemas.microsoft.com/office/excel/2006/main">
          <x14:cfRule type="cellIs" priority="221" operator="equal" id="{795A54A6-B9A1-4B96-B410-E80F3023DC1A}">
            <xm:f>tbl_choices!$D$7</xm:f>
            <x14:dxf>
              <font>
                <color theme="0"/>
              </font>
              <fill>
                <patternFill>
                  <bgColor rgb="FF757575"/>
                </patternFill>
              </fill>
            </x14:dxf>
          </x14:cfRule>
          <x14:cfRule type="cellIs" priority="222" operator="equal" id="{A0B9191D-EDE6-46A6-AB8D-413FDB1A10AD}">
            <xm:f>tbl_choices!$C$9</xm:f>
            <x14:dxf>
              <font>
                <b/>
                <i val="0"/>
                <color theme="0"/>
              </font>
              <fill>
                <patternFill>
                  <bgColor rgb="FFFF0000"/>
                </patternFill>
              </fill>
            </x14:dxf>
          </x14:cfRule>
          <x14:cfRule type="cellIs" priority="223" operator="equal" id="{D164EC06-576F-4E4B-86EC-A1901D3FD3F8}">
            <xm:f>tbl_choices!$C$8</xm:f>
            <x14:dxf>
              <font>
                <b/>
                <i val="0"/>
                <color theme="0"/>
              </font>
              <fill>
                <patternFill>
                  <bgColor rgb="FFFFC000"/>
                </patternFill>
              </fill>
            </x14:dxf>
          </x14:cfRule>
          <x14:cfRule type="cellIs" priority="224" operator="equal" id="{35D10355-81C8-45FC-88CB-15C2DE0F0C55}">
            <xm:f>tbl_choices!$C$7</xm:f>
            <x14:dxf>
              <font>
                <b/>
                <i val="0"/>
                <color theme="0"/>
              </font>
              <fill>
                <patternFill>
                  <bgColor rgb="FF70AD47"/>
                </patternFill>
              </fill>
            </x14:dxf>
          </x14:cfRule>
          <xm:sqref>J19:J20</xm:sqref>
        </x14:conditionalFormatting>
        <x14:conditionalFormatting xmlns:xm="http://schemas.microsoft.com/office/excel/2006/main">
          <x14:cfRule type="cellIs" priority="217" operator="equal" id="{93F5DF6A-059A-4058-9F16-F1D7960B3A22}">
            <xm:f>tbl_choices!$D$7</xm:f>
            <x14:dxf>
              <font>
                <color theme="0"/>
              </font>
              <fill>
                <patternFill>
                  <bgColor rgb="FF757575"/>
                </patternFill>
              </fill>
            </x14:dxf>
          </x14:cfRule>
          <x14:cfRule type="cellIs" priority="218" operator="equal" id="{5B05351B-1363-4C78-9E83-2DA63065EFC7}">
            <xm:f>tbl_choices!$C$9</xm:f>
            <x14:dxf>
              <font>
                <b/>
                <i val="0"/>
                <color theme="0"/>
              </font>
              <fill>
                <patternFill>
                  <bgColor rgb="FFFF0000"/>
                </patternFill>
              </fill>
            </x14:dxf>
          </x14:cfRule>
          <x14:cfRule type="cellIs" priority="219" operator="equal" id="{D8F6B7AD-AF5B-4B9E-BF07-EB7D6FEB4CB0}">
            <xm:f>tbl_choices!$C$8</xm:f>
            <x14:dxf>
              <font>
                <b/>
                <i val="0"/>
                <color theme="0"/>
              </font>
              <fill>
                <patternFill>
                  <bgColor rgb="FFFFC000"/>
                </patternFill>
              </fill>
            </x14:dxf>
          </x14:cfRule>
          <x14:cfRule type="cellIs" priority="220" operator="equal" id="{6CB92108-F044-4D59-9156-FC0ECE4BBB0A}">
            <xm:f>tbl_choices!$C$7</xm:f>
            <x14:dxf>
              <font>
                <b/>
                <i val="0"/>
                <color theme="0"/>
              </font>
              <fill>
                <patternFill>
                  <bgColor rgb="FF70AD47"/>
                </patternFill>
              </fill>
            </x14:dxf>
          </x14:cfRule>
          <xm:sqref>J21:J22</xm:sqref>
        </x14:conditionalFormatting>
        <x14:conditionalFormatting xmlns:xm="http://schemas.microsoft.com/office/excel/2006/main">
          <x14:cfRule type="cellIs" priority="213" operator="equal" id="{71A59268-FBCF-460C-A374-DA2356923CB5}">
            <xm:f>tbl_choices!$D$7</xm:f>
            <x14:dxf>
              <font>
                <color theme="0"/>
              </font>
              <fill>
                <patternFill>
                  <bgColor rgb="FF757575"/>
                </patternFill>
              </fill>
            </x14:dxf>
          </x14:cfRule>
          <x14:cfRule type="cellIs" priority="214" operator="equal" id="{76A2DEC5-B51B-4439-B724-D54DB561B883}">
            <xm:f>tbl_choices!$C$9</xm:f>
            <x14:dxf>
              <font>
                <b/>
                <i val="0"/>
                <color theme="0"/>
              </font>
              <fill>
                <patternFill>
                  <bgColor rgb="FFFF0000"/>
                </patternFill>
              </fill>
            </x14:dxf>
          </x14:cfRule>
          <x14:cfRule type="cellIs" priority="215" operator="equal" id="{55675944-7EE5-4F2D-9289-7E98C0D1E796}">
            <xm:f>tbl_choices!$C$8</xm:f>
            <x14:dxf>
              <font>
                <b/>
                <i val="0"/>
                <color theme="0"/>
              </font>
              <fill>
                <patternFill>
                  <bgColor rgb="FFFFC000"/>
                </patternFill>
              </fill>
            </x14:dxf>
          </x14:cfRule>
          <x14:cfRule type="cellIs" priority="216" operator="equal" id="{FD9A4499-1269-4C22-93F3-0848882C6279}">
            <xm:f>tbl_choices!$C$7</xm:f>
            <x14:dxf>
              <font>
                <b/>
                <i val="0"/>
                <color theme="0"/>
              </font>
              <fill>
                <patternFill>
                  <bgColor rgb="FF70AD47"/>
                </patternFill>
              </fill>
            </x14:dxf>
          </x14:cfRule>
          <xm:sqref>J25</xm:sqref>
        </x14:conditionalFormatting>
        <x14:conditionalFormatting xmlns:xm="http://schemas.microsoft.com/office/excel/2006/main">
          <x14:cfRule type="cellIs" priority="209" operator="equal" id="{CE6330D2-1FBA-4CD8-8606-7474D3D63F15}">
            <xm:f>tbl_choices!$D$7</xm:f>
            <x14:dxf>
              <font>
                <color theme="0"/>
              </font>
              <fill>
                <patternFill>
                  <bgColor rgb="FF757575"/>
                </patternFill>
              </fill>
            </x14:dxf>
          </x14:cfRule>
          <x14:cfRule type="cellIs" priority="210" operator="equal" id="{0DD0F343-7314-40F6-9C93-EACC66ECA236}">
            <xm:f>tbl_choices!$C$9</xm:f>
            <x14:dxf>
              <font>
                <b/>
                <i val="0"/>
                <color theme="0"/>
              </font>
              <fill>
                <patternFill>
                  <bgColor rgb="FFFF0000"/>
                </patternFill>
              </fill>
            </x14:dxf>
          </x14:cfRule>
          <x14:cfRule type="cellIs" priority="211" operator="equal" id="{AB8BB062-A937-4228-B748-D0202B893413}">
            <xm:f>tbl_choices!$C$8</xm:f>
            <x14:dxf>
              <font>
                <b/>
                <i val="0"/>
                <color theme="0"/>
              </font>
              <fill>
                <patternFill>
                  <bgColor rgb="FFFFC000"/>
                </patternFill>
              </fill>
            </x14:dxf>
          </x14:cfRule>
          <x14:cfRule type="cellIs" priority="212" operator="equal" id="{3F52BE9C-786A-4545-A58A-2F7BA1D7C65E}">
            <xm:f>tbl_choices!$C$7</xm:f>
            <x14:dxf>
              <font>
                <b/>
                <i val="0"/>
                <color theme="0"/>
              </font>
              <fill>
                <patternFill>
                  <bgColor rgb="FF70AD47"/>
                </patternFill>
              </fill>
            </x14:dxf>
          </x14:cfRule>
          <xm:sqref>J26:J27</xm:sqref>
        </x14:conditionalFormatting>
        <x14:conditionalFormatting xmlns:xm="http://schemas.microsoft.com/office/excel/2006/main">
          <x14:cfRule type="cellIs" priority="205" operator="equal" id="{231078DE-A863-404D-83DB-768329EB0E9D}">
            <xm:f>tbl_choices!$D$7</xm:f>
            <x14:dxf>
              <font>
                <color theme="0"/>
              </font>
              <fill>
                <patternFill>
                  <bgColor rgb="FF757575"/>
                </patternFill>
              </fill>
            </x14:dxf>
          </x14:cfRule>
          <x14:cfRule type="cellIs" priority="206" operator="equal" id="{9E522A8B-2E3A-4E15-8012-C2B7E43A0478}">
            <xm:f>tbl_choices!$C$9</xm:f>
            <x14:dxf>
              <font>
                <b/>
                <i val="0"/>
                <color theme="0"/>
              </font>
              <fill>
                <patternFill>
                  <bgColor rgb="FFFF0000"/>
                </patternFill>
              </fill>
            </x14:dxf>
          </x14:cfRule>
          <x14:cfRule type="cellIs" priority="207" operator="equal" id="{7C2BD83E-4A50-4784-A405-0A1EF20976F6}">
            <xm:f>tbl_choices!$C$8</xm:f>
            <x14:dxf>
              <font>
                <b/>
                <i val="0"/>
                <color theme="0"/>
              </font>
              <fill>
                <patternFill>
                  <bgColor rgb="FFFFC000"/>
                </patternFill>
              </fill>
            </x14:dxf>
          </x14:cfRule>
          <x14:cfRule type="cellIs" priority="208" operator="equal" id="{5B6D1F43-AFB2-4FAC-902E-2E1FA61E0388}">
            <xm:f>tbl_choices!$C$7</xm:f>
            <x14:dxf>
              <font>
                <b/>
                <i val="0"/>
                <color theme="0"/>
              </font>
              <fill>
                <patternFill>
                  <bgColor rgb="FF70AD47"/>
                </patternFill>
              </fill>
            </x14:dxf>
          </x14:cfRule>
          <xm:sqref>J29:J30</xm:sqref>
        </x14:conditionalFormatting>
        <x14:conditionalFormatting xmlns:xm="http://schemas.microsoft.com/office/excel/2006/main">
          <x14:cfRule type="cellIs" priority="201" operator="equal" id="{1333B93F-56DC-4C0D-AAF5-DEAC225239C8}">
            <xm:f>tbl_choices!$D$7</xm:f>
            <x14:dxf>
              <font>
                <color theme="0"/>
              </font>
              <fill>
                <patternFill>
                  <bgColor rgb="FF757575"/>
                </patternFill>
              </fill>
            </x14:dxf>
          </x14:cfRule>
          <x14:cfRule type="cellIs" priority="202" operator="equal" id="{BF166B72-0F03-4B2B-878F-CF23BA6462EB}">
            <xm:f>tbl_choices!$C$9</xm:f>
            <x14:dxf>
              <font>
                <b/>
                <i val="0"/>
                <color theme="0"/>
              </font>
              <fill>
                <patternFill>
                  <bgColor rgb="FFFF0000"/>
                </patternFill>
              </fill>
            </x14:dxf>
          </x14:cfRule>
          <x14:cfRule type="cellIs" priority="203" operator="equal" id="{5FCE1E89-5A7F-4EE9-8EA5-692F6974A6C8}">
            <xm:f>tbl_choices!$C$8</xm:f>
            <x14:dxf>
              <font>
                <b/>
                <i val="0"/>
                <color theme="0"/>
              </font>
              <fill>
                <patternFill>
                  <bgColor rgb="FFFFC000"/>
                </patternFill>
              </fill>
            </x14:dxf>
          </x14:cfRule>
          <x14:cfRule type="cellIs" priority="204" operator="equal" id="{3397BFCB-DE32-4401-91A3-AC26F42D1D2C}">
            <xm:f>tbl_choices!$C$7</xm:f>
            <x14:dxf>
              <font>
                <b/>
                <i val="0"/>
                <color theme="0"/>
              </font>
              <fill>
                <patternFill>
                  <bgColor rgb="FF70AD47"/>
                </patternFill>
              </fill>
            </x14:dxf>
          </x14:cfRule>
          <xm:sqref>J32</xm:sqref>
        </x14:conditionalFormatting>
        <x14:conditionalFormatting xmlns:xm="http://schemas.microsoft.com/office/excel/2006/main">
          <x14:cfRule type="cellIs" priority="197" operator="equal" id="{CB6CC9DD-F051-49CC-B343-0B33822B6543}">
            <xm:f>tbl_choices!$D$7</xm:f>
            <x14:dxf>
              <font>
                <color theme="0"/>
              </font>
              <fill>
                <patternFill>
                  <bgColor rgb="FF757575"/>
                </patternFill>
              </fill>
            </x14:dxf>
          </x14:cfRule>
          <x14:cfRule type="cellIs" priority="198" operator="equal" id="{5E86F7E1-4059-46F8-8BF5-998C2BD55709}">
            <xm:f>tbl_choices!$C$9</xm:f>
            <x14:dxf>
              <font>
                <b/>
                <i val="0"/>
                <color theme="0"/>
              </font>
              <fill>
                <patternFill>
                  <bgColor rgb="FFFF0000"/>
                </patternFill>
              </fill>
            </x14:dxf>
          </x14:cfRule>
          <x14:cfRule type="cellIs" priority="199" operator="equal" id="{BD424A39-B197-4461-AC71-11B8AD267D15}">
            <xm:f>tbl_choices!$C$8</xm:f>
            <x14:dxf>
              <font>
                <b/>
                <i val="0"/>
                <color theme="0"/>
              </font>
              <fill>
                <patternFill>
                  <bgColor rgb="FFFFC000"/>
                </patternFill>
              </fill>
            </x14:dxf>
          </x14:cfRule>
          <x14:cfRule type="cellIs" priority="200" operator="equal" id="{464393BF-9A20-45AF-8FAE-3C567C7B3F50}">
            <xm:f>tbl_choices!$C$7</xm:f>
            <x14:dxf>
              <font>
                <b/>
                <i val="0"/>
                <color theme="0"/>
              </font>
              <fill>
                <patternFill>
                  <bgColor rgb="FF70AD47"/>
                </patternFill>
              </fill>
            </x14:dxf>
          </x14:cfRule>
          <xm:sqref>J33</xm:sqref>
        </x14:conditionalFormatting>
        <x14:conditionalFormatting xmlns:xm="http://schemas.microsoft.com/office/excel/2006/main">
          <x14:cfRule type="cellIs" priority="193" operator="equal" id="{FF4FE6FE-B9F2-4FCB-910E-0AE600CD0F85}">
            <xm:f>tbl_choices!$D$7</xm:f>
            <x14:dxf>
              <font>
                <color theme="0"/>
              </font>
              <fill>
                <patternFill>
                  <bgColor rgb="FF757575"/>
                </patternFill>
              </fill>
            </x14:dxf>
          </x14:cfRule>
          <x14:cfRule type="cellIs" priority="194" operator="equal" id="{DE7449DE-DF79-499C-86B1-5046EA1D7A96}">
            <xm:f>tbl_choices!$C$9</xm:f>
            <x14:dxf>
              <font>
                <b/>
                <i val="0"/>
                <color theme="0"/>
              </font>
              <fill>
                <patternFill>
                  <bgColor rgb="FFFF0000"/>
                </patternFill>
              </fill>
            </x14:dxf>
          </x14:cfRule>
          <x14:cfRule type="cellIs" priority="195" operator="equal" id="{782A9F76-764A-4A69-85FF-DF937BC61660}">
            <xm:f>tbl_choices!$C$8</xm:f>
            <x14:dxf>
              <font>
                <b/>
                <i val="0"/>
                <color theme="0"/>
              </font>
              <fill>
                <patternFill>
                  <bgColor rgb="FFFFC000"/>
                </patternFill>
              </fill>
            </x14:dxf>
          </x14:cfRule>
          <x14:cfRule type="cellIs" priority="196" operator="equal" id="{1BB77DBF-A360-4FC3-A38D-E0CC33EC1E0F}">
            <xm:f>tbl_choices!$C$7</xm:f>
            <x14:dxf>
              <font>
                <b/>
                <i val="0"/>
                <color theme="0"/>
              </font>
              <fill>
                <patternFill>
                  <bgColor rgb="FF70AD47"/>
                </patternFill>
              </fill>
            </x14:dxf>
          </x14:cfRule>
          <xm:sqref>J34</xm:sqref>
        </x14:conditionalFormatting>
        <x14:conditionalFormatting xmlns:xm="http://schemas.microsoft.com/office/excel/2006/main">
          <x14:cfRule type="cellIs" priority="189" operator="equal" id="{FCDE5E7F-6C96-4B51-B042-2EBAC62276D5}">
            <xm:f>tbl_choices!$D$7</xm:f>
            <x14:dxf>
              <font>
                <color theme="0"/>
              </font>
              <fill>
                <patternFill>
                  <bgColor rgb="FF757575"/>
                </patternFill>
              </fill>
            </x14:dxf>
          </x14:cfRule>
          <x14:cfRule type="cellIs" priority="190" operator="equal" id="{95162A3A-16F4-412C-BFF3-AECDFBCE32DA}">
            <xm:f>tbl_choices!$C$9</xm:f>
            <x14:dxf>
              <font>
                <b/>
                <i val="0"/>
                <color theme="0"/>
              </font>
              <fill>
                <patternFill>
                  <bgColor rgb="FFFF0000"/>
                </patternFill>
              </fill>
            </x14:dxf>
          </x14:cfRule>
          <x14:cfRule type="cellIs" priority="191" operator="equal" id="{B847C461-7581-4CA7-8688-848DA046F095}">
            <xm:f>tbl_choices!$C$8</xm:f>
            <x14:dxf>
              <font>
                <b/>
                <i val="0"/>
                <color theme="0"/>
              </font>
              <fill>
                <patternFill>
                  <bgColor rgb="FFFFC000"/>
                </patternFill>
              </fill>
            </x14:dxf>
          </x14:cfRule>
          <x14:cfRule type="cellIs" priority="192" operator="equal" id="{E515ED6B-DFD9-46CD-A62A-49A78ED38B93}">
            <xm:f>tbl_choices!$C$7</xm:f>
            <x14:dxf>
              <font>
                <b/>
                <i val="0"/>
                <color theme="0"/>
              </font>
              <fill>
                <patternFill>
                  <bgColor rgb="FF70AD47"/>
                </patternFill>
              </fill>
            </x14:dxf>
          </x14:cfRule>
          <xm:sqref>J35</xm:sqref>
        </x14:conditionalFormatting>
        <x14:conditionalFormatting xmlns:xm="http://schemas.microsoft.com/office/excel/2006/main">
          <x14:cfRule type="cellIs" priority="185" operator="equal" id="{7BEFC258-AFF0-429F-8CA3-008288143C8B}">
            <xm:f>tbl_choices!$D$7</xm:f>
            <x14:dxf>
              <font>
                <color theme="0"/>
              </font>
              <fill>
                <patternFill>
                  <bgColor rgb="FF757575"/>
                </patternFill>
              </fill>
            </x14:dxf>
          </x14:cfRule>
          <x14:cfRule type="cellIs" priority="186" operator="equal" id="{16E2A5ED-721A-4B49-98B8-4699DE29309A}">
            <xm:f>tbl_choices!$C$9</xm:f>
            <x14:dxf>
              <font>
                <b/>
                <i val="0"/>
                <color theme="0"/>
              </font>
              <fill>
                <patternFill>
                  <bgColor rgb="FFFF0000"/>
                </patternFill>
              </fill>
            </x14:dxf>
          </x14:cfRule>
          <x14:cfRule type="cellIs" priority="187" operator="equal" id="{F9F20D27-F8A5-449E-A718-04EF9EDD6C97}">
            <xm:f>tbl_choices!$C$8</xm:f>
            <x14:dxf>
              <font>
                <b/>
                <i val="0"/>
                <color theme="0"/>
              </font>
              <fill>
                <patternFill>
                  <bgColor rgb="FFFFC000"/>
                </patternFill>
              </fill>
            </x14:dxf>
          </x14:cfRule>
          <x14:cfRule type="cellIs" priority="188" operator="equal" id="{C5CBC517-7585-4A11-A13A-89BE700DD1D6}">
            <xm:f>tbl_choices!$C$7</xm:f>
            <x14:dxf>
              <font>
                <b/>
                <i val="0"/>
                <color theme="0"/>
              </font>
              <fill>
                <patternFill>
                  <bgColor rgb="FF70AD47"/>
                </patternFill>
              </fill>
            </x14:dxf>
          </x14:cfRule>
          <xm:sqref>J36</xm:sqref>
        </x14:conditionalFormatting>
        <x14:conditionalFormatting xmlns:xm="http://schemas.microsoft.com/office/excel/2006/main">
          <x14:cfRule type="cellIs" priority="181" operator="equal" id="{03F0167B-E5BA-473B-B626-70819D399EDB}">
            <xm:f>tbl_choices!$D$7</xm:f>
            <x14:dxf>
              <font>
                <color theme="0"/>
              </font>
              <fill>
                <patternFill>
                  <bgColor rgb="FF757575"/>
                </patternFill>
              </fill>
            </x14:dxf>
          </x14:cfRule>
          <x14:cfRule type="cellIs" priority="182" operator="equal" id="{AEA6129D-2D4E-44D2-8BEE-179A64792259}">
            <xm:f>tbl_choices!$C$9</xm:f>
            <x14:dxf>
              <font>
                <b/>
                <i val="0"/>
                <color theme="0"/>
              </font>
              <fill>
                <patternFill>
                  <bgColor rgb="FFFF0000"/>
                </patternFill>
              </fill>
            </x14:dxf>
          </x14:cfRule>
          <x14:cfRule type="cellIs" priority="183" operator="equal" id="{8B0504AA-DFD8-4A8F-B08A-E44DD1F78407}">
            <xm:f>tbl_choices!$C$8</xm:f>
            <x14:dxf>
              <font>
                <b/>
                <i val="0"/>
                <color theme="0"/>
              </font>
              <fill>
                <patternFill>
                  <bgColor rgb="FFFFC000"/>
                </patternFill>
              </fill>
            </x14:dxf>
          </x14:cfRule>
          <x14:cfRule type="cellIs" priority="184" operator="equal" id="{2E2C06CC-4612-4932-A058-3C9256B2EDDF}">
            <xm:f>tbl_choices!$C$7</xm:f>
            <x14:dxf>
              <font>
                <b/>
                <i val="0"/>
                <color theme="0"/>
              </font>
              <fill>
                <patternFill>
                  <bgColor rgb="FF70AD47"/>
                </patternFill>
              </fill>
            </x14:dxf>
          </x14:cfRule>
          <xm:sqref>J37</xm:sqref>
        </x14:conditionalFormatting>
        <x14:conditionalFormatting xmlns:xm="http://schemas.microsoft.com/office/excel/2006/main">
          <x14:cfRule type="cellIs" priority="177" operator="equal" id="{BA16A1E1-A4A5-4D47-97B6-79D7BCF4114E}">
            <xm:f>tbl_choices!$D$7</xm:f>
            <x14:dxf>
              <font>
                <color theme="0"/>
              </font>
              <fill>
                <patternFill>
                  <bgColor rgb="FF757575"/>
                </patternFill>
              </fill>
            </x14:dxf>
          </x14:cfRule>
          <x14:cfRule type="cellIs" priority="178" operator="equal" id="{CE5A6974-F86B-4185-9472-45C1AF31B25E}">
            <xm:f>tbl_choices!$C$9</xm:f>
            <x14:dxf>
              <font>
                <b/>
                <i val="0"/>
                <color theme="0"/>
              </font>
              <fill>
                <patternFill>
                  <bgColor rgb="FFFF0000"/>
                </patternFill>
              </fill>
            </x14:dxf>
          </x14:cfRule>
          <x14:cfRule type="cellIs" priority="179" operator="equal" id="{F18823E6-1085-4D59-AB70-7E5400C3A3CE}">
            <xm:f>tbl_choices!$C$8</xm:f>
            <x14:dxf>
              <font>
                <b/>
                <i val="0"/>
                <color theme="0"/>
              </font>
              <fill>
                <patternFill>
                  <bgColor rgb="FFFFC000"/>
                </patternFill>
              </fill>
            </x14:dxf>
          </x14:cfRule>
          <x14:cfRule type="cellIs" priority="180" operator="equal" id="{65C04CDB-3C34-4985-87C3-1D0A23D66705}">
            <xm:f>tbl_choices!$C$7</xm:f>
            <x14:dxf>
              <font>
                <b/>
                <i val="0"/>
                <color theme="0"/>
              </font>
              <fill>
                <patternFill>
                  <bgColor rgb="FF70AD47"/>
                </patternFill>
              </fill>
            </x14:dxf>
          </x14:cfRule>
          <xm:sqref>J38</xm:sqref>
        </x14:conditionalFormatting>
        <x14:conditionalFormatting xmlns:xm="http://schemas.microsoft.com/office/excel/2006/main">
          <x14:cfRule type="cellIs" priority="173" operator="equal" id="{720BA03F-9F64-45BD-BB29-7B3AEC9DE357}">
            <xm:f>tbl_choices!$D$7</xm:f>
            <x14:dxf>
              <font>
                <color theme="0"/>
              </font>
              <fill>
                <patternFill>
                  <bgColor rgb="FF757575"/>
                </patternFill>
              </fill>
            </x14:dxf>
          </x14:cfRule>
          <x14:cfRule type="cellIs" priority="174" operator="equal" id="{F7338737-EA4E-4E8E-A1E5-FA7C445110AB}">
            <xm:f>tbl_choices!$C$9</xm:f>
            <x14:dxf>
              <font>
                <b/>
                <i val="0"/>
                <color theme="0"/>
              </font>
              <fill>
                <patternFill>
                  <bgColor rgb="FFFF0000"/>
                </patternFill>
              </fill>
            </x14:dxf>
          </x14:cfRule>
          <x14:cfRule type="cellIs" priority="175" operator="equal" id="{959E6EA9-9FA9-46C5-A0A5-02A19A509A07}">
            <xm:f>tbl_choices!$C$8</xm:f>
            <x14:dxf>
              <font>
                <b/>
                <i val="0"/>
                <color theme="0"/>
              </font>
              <fill>
                <patternFill>
                  <bgColor rgb="FFFFC000"/>
                </patternFill>
              </fill>
            </x14:dxf>
          </x14:cfRule>
          <x14:cfRule type="cellIs" priority="176" operator="equal" id="{E9ECDD22-E799-45F0-B106-13601580CE91}">
            <xm:f>tbl_choices!$C$7</xm:f>
            <x14:dxf>
              <font>
                <b/>
                <i val="0"/>
                <color theme="0"/>
              </font>
              <fill>
                <patternFill>
                  <bgColor rgb="FF70AD47"/>
                </patternFill>
              </fill>
            </x14:dxf>
          </x14:cfRule>
          <xm:sqref>J39</xm:sqref>
        </x14:conditionalFormatting>
        <x14:conditionalFormatting xmlns:xm="http://schemas.microsoft.com/office/excel/2006/main">
          <x14:cfRule type="cellIs" priority="169" operator="equal" id="{802F19C9-E5EF-4297-83ED-580C92DC483C}">
            <xm:f>tbl_choices!$D$7</xm:f>
            <x14:dxf>
              <font>
                <color theme="0"/>
              </font>
              <fill>
                <patternFill>
                  <bgColor rgb="FF757575"/>
                </patternFill>
              </fill>
            </x14:dxf>
          </x14:cfRule>
          <x14:cfRule type="cellIs" priority="170" operator="equal" id="{39C4317E-9438-432F-8D4D-210C378A5D53}">
            <xm:f>tbl_choices!$C$9</xm:f>
            <x14:dxf>
              <font>
                <b/>
                <i val="0"/>
                <color theme="0"/>
              </font>
              <fill>
                <patternFill>
                  <bgColor rgb="FFFF0000"/>
                </patternFill>
              </fill>
            </x14:dxf>
          </x14:cfRule>
          <x14:cfRule type="cellIs" priority="171" operator="equal" id="{DBB67471-9C98-41E7-9001-FAB7B85AB7E1}">
            <xm:f>tbl_choices!$C$8</xm:f>
            <x14:dxf>
              <font>
                <b/>
                <i val="0"/>
                <color theme="0"/>
              </font>
              <fill>
                <patternFill>
                  <bgColor rgb="FFFFC000"/>
                </patternFill>
              </fill>
            </x14:dxf>
          </x14:cfRule>
          <x14:cfRule type="cellIs" priority="172" operator="equal" id="{91B017E4-A666-4A93-8FA2-60066A808B51}">
            <xm:f>tbl_choices!$C$7</xm:f>
            <x14:dxf>
              <font>
                <b/>
                <i val="0"/>
                <color theme="0"/>
              </font>
              <fill>
                <patternFill>
                  <bgColor rgb="FF70AD47"/>
                </patternFill>
              </fill>
            </x14:dxf>
          </x14:cfRule>
          <xm:sqref>J31</xm:sqref>
        </x14:conditionalFormatting>
        <x14:conditionalFormatting xmlns:xm="http://schemas.microsoft.com/office/excel/2006/main">
          <x14:cfRule type="cellIs" priority="165" operator="equal" id="{470F3238-99AD-4D6E-BDB1-74070CF611D4}">
            <xm:f>tbl_choices!$D$7</xm:f>
            <x14:dxf>
              <font>
                <color theme="0"/>
              </font>
              <fill>
                <patternFill>
                  <bgColor rgb="FF757575"/>
                </patternFill>
              </fill>
            </x14:dxf>
          </x14:cfRule>
          <x14:cfRule type="cellIs" priority="166" operator="equal" id="{AA9942D2-35B4-45B2-AC8E-706AE4382971}">
            <xm:f>tbl_choices!$C$9</xm:f>
            <x14:dxf>
              <font>
                <b/>
                <i val="0"/>
                <color theme="0"/>
              </font>
              <fill>
                <patternFill>
                  <bgColor rgb="FFFF0000"/>
                </patternFill>
              </fill>
            </x14:dxf>
          </x14:cfRule>
          <x14:cfRule type="cellIs" priority="167" operator="equal" id="{5CD9218C-ECD9-43B0-A6F6-65211CE810B2}">
            <xm:f>tbl_choices!$C$8</xm:f>
            <x14:dxf>
              <font>
                <b/>
                <i val="0"/>
                <color theme="0"/>
              </font>
              <fill>
                <patternFill>
                  <bgColor rgb="FFFFC000"/>
                </patternFill>
              </fill>
            </x14:dxf>
          </x14:cfRule>
          <x14:cfRule type="cellIs" priority="168" operator="equal" id="{5767D68F-EDB2-417F-822F-BF8CAC279935}">
            <xm:f>tbl_choices!$C$7</xm:f>
            <x14:dxf>
              <font>
                <b/>
                <i val="0"/>
                <color theme="0"/>
              </font>
              <fill>
                <patternFill>
                  <bgColor rgb="FF70AD47"/>
                </patternFill>
              </fill>
            </x14:dxf>
          </x14:cfRule>
          <xm:sqref>J41</xm:sqref>
        </x14:conditionalFormatting>
        <x14:conditionalFormatting xmlns:xm="http://schemas.microsoft.com/office/excel/2006/main">
          <x14:cfRule type="cellIs" priority="161" operator="equal" id="{29CA7CB9-C9DF-41C3-B565-0F070224F172}">
            <xm:f>tbl_choices!$D$7</xm:f>
            <x14:dxf>
              <font>
                <color theme="0"/>
              </font>
              <fill>
                <patternFill>
                  <bgColor rgb="FF757575"/>
                </patternFill>
              </fill>
            </x14:dxf>
          </x14:cfRule>
          <x14:cfRule type="cellIs" priority="162" operator="equal" id="{B4FE429A-7B47-45AA-88DF-0FC6105DC694}">
            <xm:f>tbl_choices!$C$9</xm:f>
            <x14:dxf>
              <font>
                <b/>
                <i val="0"/>
                <color theme="0"/>
              </font>
              <fill>
                <patternFill>
                  <bgColor rgb="FFFF0000"/>
                </patternFill>
              </fill>
            </x14:dxf>
          </x14:cfRule>
          <x14:cfRule type="cellIs" priority="163" operator="equal" id="{5802D543-3C59-484F-A9B8-3F2CDB906D41}">
            <xm:f>tbl_choices!$C$8</xm:f>
            <x14:dxf>
              <font>
                <b/>
                <i val="0"/>
                <color theme="0"/>
              </font>
              <fill>
                <patternFill>
                  <bgColor rgb="FFFFC000"/>
                </patternFill>
              </fill>
            </x14:dxf>
          </x14:cfRule>
          <x14:cfRule type="cellIs" priority="164" operator="equal" id="{4D95DC4C-67E2-4898-B322-1D568A4DA57D}">
            <xm:f>tbl_choices!$C$7</xm:f>
            <x14:dxf>
              <font>
                <b/>
                <i val="0"/>
                <color theme="0"/>
              </font>
              <fill>
                <patternFill>
                  <bgColor rgb="FF70AD47"/>
                </patternFill>
              </fill>
            </x14:dxf>
          </x14:cfRule>
          <xm:sqref>J42:J49</xm:sqref>
        </x14:conditionalFormatting>
        <x14:conditionalFormatting xmlns:xm="http://schemas.microsoft.com/office/excel/2006/main">
          <x14:cfRule type="cellIs" priority="157" operator="equal" id="{6E45A6F1-0560-4FD3-899B-5599FA45E5B5}">
            <xm:f>tbl_choices!$D$7</xm:f>
            <x14:dxf>
              <font>
                <color theme="0"/>
              </font>
              <fill>
                <patternFill>
                  <bgColor rgb="FF757575"/>
                </patternFill>
              </fill>
            </x14:dxf>
          </x14:cfRule>
          <x14:cfRule type="cellIs" priority="158" operator="equal" id="{D7E27D86-0FA2-4EDE-971D-EA33522006A6}">
            <xm:f>tbl_choices!$C$9</xm:f>
            <x14:dxf>
              <font>
                <b/>
                <i val="0"/>
                <color theme="0"/>
              </font>
              <fill>
                <patternFill>
                  <bgColor rgb="FFFF0000"/>
                </patternFill>
              </fill>
            </x14:dxf>
          </x14:cfRule>
          <x14:cfRule type="cellIs" priority="159" operator="equal" id="{B81B7CFC-05FE-4F86-8576-985BF667EDD3}">
            <xm:f>tbl_choices!$C$8</xm:f>
            <x14:dxf>
              <font>
                <b/>
                <i val="0"/>
                <color theme="0"/>
              </font>
              <fill>
                <patternFill>
                  <bgColor rgb="FFFFC000"/>
                </patternFill>
              </fill>
            </x14:dxf>
          </x14:cfRule>
          <x14:cfRule type="cellIs" priority="160" operator="equal" id="{77186AB5-05B7-443C-84A1-71CE5FB02106}">
            <xm:f>tbl_choices!$C$7</xm:f>
            <x14:dxf>
              <font>
                <b/>
                <i val="0"/>
                <color theme="0"/>
              </font>
              <fill>
                <patternFill>
                  <bgColor rgb="FF70AD47"/>
                </patternFill>
              </fill>
            </x14:dxf>
          </x14:cfRule>
          <xm:sqref>J51</xm:sqref>
        </x14:conditionalFormatting>
        <x14:conditionalFormatting xmlns:xm="http://schemas.microsoft.com/office/excel/2006/main">
          <x14:cfRule type="cellIs" priority="153" operator="equal" id="{9F728F5C-9409-4864-8E91-FFC89182B5BF}">
            <xm:f>tbl_choices!$D$7</xm:f>
            <x14:dxf>
              <font>
                <color theme="0"/>
              </font>
              <fill>
                <patternFill>
                  <bgColor rgb="FF757575"/>
                </patternFill>
              </fill>
            </x14:dxf>
          </x14:cfRule>
          <x14:cfRule type="cellIs" priority="154" operator="equal" id="{B1774EC2-C6D2-4061-9CD2-0E7D9C879950}">
            <xm:f>tbl_choices!$C$9</xm:f>
            <x14:dxf>
              <font>
                <b/>
                <i val="0"/>
                <color theme="0"/>
              </font>
              <fill>
                <patternFill>
                  <bgColor rgb="FFFF0000"/>
                </patternFill>
              </fill>
            </x14:dxf>
          </x14:cfRule>
          <x14:cfRule type="cellIs" priority="155" operator="equal" id="{5FBC4C14-3B05-4FFC-9FEA-F67EF31C7658}">
            <xm:f>tbl_choices!$C$8</xm:f>
            <x14:dxf>
              <font>
                <b/>
                <i val="0"/>
                <color theme="0"/>
              </font>
              <fill>
                <patternFill>
                  <bgColor rgb="FFFFC000"/>
                </patternFill>
              </fill>
            </x14:dxf>
          </x14:cfRule>
          <x14:cfRule type="cellIs" priority="156" operator="equal" id="{58BE954C-C91B-4738-916E-1F4F134032EF}">
            <xm:f>tbl_choices!$C$7</xm:f>
            <x14:dxf>
              <font>
                <b/>
                <i val="0"/>
                <color theme="0"/>
              </font>
              <fill>
                <patternFill>
                  <bgColor rgb="FF70AD47"/>
                </patternFill>
              </fill>
            </x14:dxf>
          </x14:cfRule>
          <xm:sqref>J52</xm:sqref>
        </x14:conditionalFormatting>
        <x14:conditionalFormatting xmlns:xm="http://schemas.microsoft.com/office/excel/2006/main">
          <x14:cfRule type="cellIs" priority="149" operator="equal" id="{EE0A0C54-DE9C-423B-B6CC-69B746008D19}">
            <xm:f>tbl_choices!$D$7</xm:f>
            <x14:dxf>
              <font>
                <color theme="0"/>
              </font>
              <fill>
                <patternFill>
                  <bgColor rgb="FF757575"/>
                </patternFill>
              </fill>
            </x14:dxf>
          </x14:cfRule>
          <x14:cfRule type="cellIs" priority="150" operator="equal" id="{77DBEB7B-5764-4167-A2B8-5BB86728DCDC}">
            <xm:f>tbl_choices!$C$9</xm:f>
            <x14:dxf>
              <font>
                <b/>
                <i val="0"/>
                <color theme="0"/>
              </font>
              <fill>
                <patternFill>
                  <bgColor rgb="FFFF0000"/>
                </patternFill>
              </fill>
            </x14:dxf>
          </x14:cfRule>
          <x14:cfRule type="cellIs" priority="151" operator="equal" id="{3C233C73-62B3-445E-B2DE-C99763A8200E}">
            <xm:f>tbl_choices!$C$8</xm:f>
            <x14:dxf>
              <font>
                <b/>
                <i val="0"/>
                <color theme="0"/>
              </font>
              <fill>
                <patternFill>
                  <bgColor rgb="FFFFC000"/>
                </patternFill>
              </fill>
            </x14:dxf>
          </x14:cfRule>
          <x14:cfRule type="cellIs" priority="152" operator="equal" id="{EF1AD31B-EC12-4CD9-83CE-0A15263338C2}">
            <xm:f>tbl_choices!$C$7</xm:f>
            <x14:dxf>
              <font>
                <b/>
                <i val="0"/>
                <color theme="0"/>
              </font>
              <fill>
                <patternFill>
                  <bgColor rgb="FF70AD47"/>
                </patternFill>
              </fill>
            </x14:dxf>
          </x14:cfRule>
          <xm:sqref>J53</xm:sqref>
        </x14:conditionalFormatting>
        <x14:conditionalFormatting xmlns:xm="http://schemas.microsoft.com/office/excel/2006/main">
          <x14:cfRule type="cellIs" priority="145" operator="equal" id="{A72F2F72-EB8A-440E-A8A9-21AEC4DB56CC}">
            <xm:f>tbl_choices!$D$7</xm:f>
            <x14:dxf>
              <font>
                <color theme="0"/>
              </font>
              <fill>
                <patternFill>
                  <bgColor rgb="FF757575"/>
                </patternFill>
              </fill>
            </x14:dxf>
          </x14:cfRule>
          <x14:cfRule type="cellIs" priority="146" operator="equal" id="{322D7378-B3B6-4C80-A80A-5243E1B0EEF4}">
            <xm:f>tbl_choices!$C$9</xm:f>
            <x14:dxf>
              <font>
                <b/>
                <i val="0"/>
                <color theme="0"/>
              </font>
              <fill>
                <patternFill>
                  <bgColor rgb="FFFF0000"/>
                </patternFill>
              </fill>
            </x14:dxf>
          </x14:cfRule>
          <x14:cfRule type="cellIs" priority="147" operator="equal" id="{E32456B9-0FD9-40C4-BCF7-6C25347D9FE8}">
            <xm:f>tbl_choices!$C$8</xm:f>
            <x14:dxf>
              <font>
                <b/>
                <i val="0"/>
                <color theme="0"/>
              </font>
              <fill>
                <patternFill>
                  <bgColor rgb="FFFFC000"/>
                </patternFill>
              </fill>
            </x14:dxf>
          </x14:cfRule>
          <x14:cfRule type="cellIs" priority="148" operator="equal" id="{5A2321B6-93EE-457A-95BA-6BF518E2B1D4}">
            <xm:f>tbl_choices!$C$7</xm:f>
            <x14:dxf>
              <font>
                <b/>
                <i val="0"/>
                <color theme="0"/>
              </font>
              <fill>
                <patternFill>
                  <bgColor rgb="FF70AD47"/>
                </patternFill>
              </fill>
            </x14:dxf>
          </x14:cfRule>
          <xm:sqref>J54</xm:sqref>
        </x14:conditionalFormatting>
        <x14:conditionalFormatting xmlns:xm="http://schemas.microsoft.com/office/excel/2006/main">
          <x14:cfRule type="cellIs" priority="141" operator="equal" id="{6290F23E-1985-4219-9348-95DCC785B55C}">
            <xm:f>tbl_choices!$D$7</xm:f>
            <x14:dxf>
              <font>
                <color theme="0"/>
              </font>
              <fill>
                <patternFill>
                  <bgColor rgb="FF757575"/>
                </patternFill>
              </fill>
            </x14:dxf>
          </x14:cfRule>
          <x14:cfRule type="cellIs" priority="142" operator="equal" id="{25E6C34E-DB7F-4A7A-9060-9856A250FC5C}">
            <xm:f>tbl_choices!$C$9</xm:f>
            <x14:dxf>
              <font>
                <b/>
                <i val="0"/>
                <color theme="0"/>
              </font>
              <fill>
                <patternFill>
                  <bgColor rgb="FFFF0000"/>
                </patternFill>
              </fill>
            </x14:dxf>
          </x14:cfRule>
          <x14:cfRule type="cellIs" priority="143" operator="equal" id="{1A0F892B-37CE-455F-95C1-80CEAA91DDED}">
            <xm:f>tbl_choices!$C$8</xm:f>
            <x14:dxf>
              <font>
                <b/>
                <i val="0"/>
                <color theme="0"/>
              </font>
              <fill>
                <patternFill>
                  <bgColor rgb="FFFFC000"/>
                </patternFill>
              </fill>
            </x14:dxf>
          </x14:cfRule>
          <x14:cfRule type="cellIs" priority="144" operator="equal" id="{29CC4A81-E405-4F96-969D-FAF1219ADE45}">
            <xm:f>tbl_choices!$C$7</xm:f>
            <x14:dxf>
              <font>
                <b/>
                <i val="0"/>
                <color theme="0"/>
              </font>
              <fill>
                <patternFill>
                  <bgColor rgb="FF70AD47"/>
                </patternFill>
              </fill>
            </x14:dxf>
          </x14:cfRule>
          <xm:sqref>J55</xm:sqref>
        </x14:conditionalFormatting>
        <x14:conditionalFormatting xmlns:xm="http://schemas.microsoft.com/office/excel/2006/main">
          <x14:cfRule type="cellIs" priority="137" operator="equal" id="{4A9B9676-9B1A-46C0-B6C5-8A768B19AB4D}">
            <xm:f>tbl_choices!$D$7</xm:f>
            <x14:dxf>
              <font>
                <color theme="0"/>
              </font>
              <fill>
                <patternFill>
                  <bgColor rgb="FF757575"/>
                </patternFill>
              </fill>
            </x14:dxf>
          </x14:cfRule>
          <x14:cfRule type="cellIs" priority="138" operator="equal" id="{07D00F3F-58A5-46D1-AA61-FB6BE002261E}">
            <xm:f>tbl_choices!$C$9</xm:f>
            <x14:dxf>
              <font>
                <b/>
                <i val="0"/>
                <color theme="0"/>
              </font>
              <fill>
                <patternFill>
                  <bgColor rgb="FFFF0000"/>
                </patternFill>
              </fill>
            </x14:dxf>
          </x14:cfRule>
          <x14:cfRule type="cellIs" priority="139" operator="equal" id="{CD6F9965-52A9-4517-8550-2FB32AE9C120}">
            <xm:f>tbl_choices!$C$8</xm:f>
            <x14:dxf>
              <font>
                <b/>
                <i val="0"/>
                <color theme="0"/>
              </font>
              <fill>
                <patternFill>
                  <bgColor rgb="FFFFC000"/>
                </patternFill>
              </fill>
            </x14:dxf>
          </x14:cfRule>
          <x14:cfRule type="cellIs" priority="140" operator="equal" id="{98119FCB-0240-4A11-93C2-FCAC1C3F15A0}">
            <xm:f>tbl_choices!$C$7</xm:f>
            <x14:dxf>
              <font>
                <b/>
                <i val="0"/>
                <color theme="0"/>
              </font>
              <fill>
                <patternFill>
                  <bgColor rgb="FF70AD47"/>
                </patternFill>
              </fill>
            </x14:dxf>
          </x14:cfRule>
          <xm:sqref>J56</xm:sqref>
        </x14:conditionalFormatting>
        <x14:conditionalFormatting xmlns:xm="http://schemas.microsoft.com/office/excel/2006/main">
          <x14:cfRule type="cellIs" priority="133" operator="equal" id="{9C4CCC6A-DD21-4FA0-822C-1B2FBA0AA317}">
            <xm:f>tbl_choices!$D$7</xm:f>
            <x14:dxf>
              <font>
                <color theme="0"/>
              </font>
              <fill>
                <patternFill>
                  <bgColor rgb="FF757575"/>
                </patternFill>
              </fill>
            </x14:dxf>
          </x14:cfRule>
          <x14:cfRule type="cellIs" priority="134" operator="equal" id="{89BD89EF-7F4E-4989-85E3-1EED3C5CD8B1}">
            <xm:f>tbl_choices!$C$9</xm:f>
            <x14:dxf>
              <font>
                <b/>
                <i val="0"/>
                <color theme="0"/>
              </font>
              <fill>
                <patternFill>
                  <bgColor rgb="FFFF0000"/>
                </patternFill>
              </fill>
            </x14:dxf>
          </x14:cfRule>
          <x14:cfRule type="cellIs" priority="135" operator="equal" id="{48B7D376-94E7-4B03-9630-1397EB5FAD5D}">
            <xm:f>tbl_choices!$C$8</xm:f>
            <x14:dxf>
              <font>
                <b/>
                <i val="0"/>
                <color theme="0"/>
              </font>
              <fill>
                <patternFill>
                  <bgColor rgb="FFFFC000"/>
                </patternFill>
              </fill>
            </x14:dxf>
          </x14:cfRule>
          <x14:cfRule type="cellIs" priority="136" operator="equal" id="{8C9653C4-09C2-4887-B4D8-ADC50FC0E836}">
            <xm:f>tbl_choices!$C$7</xm:f>
            <x14:dxf>
              <font>
                <b/>
                <i val="0"/>
                <color theme="0"/>
              </font>
              <fill>
                <patternFill>
                  <bgColor rgb="FF70AD47"/>
                </patternFill>
              </fill>
            </x14:dxf>
          </x14:cfRule>
          <xm:sqref>J57</xm:sqref>
        </x14:conditionalFormatting>
        <x14:conditionalFormatting xmlns:xm="http://schemas.microsoft.com/office/excel/2006/main">
          <x14:cfRule type="cellIs" priority="129" operator="equal" id="{D0FDF2DE-6667-477C-987E-3C4E4014CE13}">
            <xm:f>tbl_choices!$D$7</xm:f>
            <x14:dxf>
              <font>
                <color theme="0"/>
              </font>
              <fill>
                <patternFill>
                  <bgColor rgb="FF757575"/>
                </patternFill>
              </fill>
            </x14:dxf>
          </x14:cfRule>
          <x14:cfRule type="cellIs" priority="130" operator="equal" id="{37AA136F-DD84-45F7-AC4D-4E92ED47A46F}">
            <xm:f>tbl_choices!$C$9</xm:f>
            <x14:dxf>
              <font>
                <b/>
                <i val="0"/>
                <color theme="0"/>
              </font>
              <fill>
                <patternFill>
                  <bgColor rgb="FFFF0000"/>
                </patternFill>
              </fill>
            </x14:dxf>
          </x14:cfRule>
          <x14:cfRule type="cellIs" priority="131" operator="equal" id="{C5B1F038-2702-41B9-BCCC-71898701E42A}">
            <xm:f>tbl_choices!$C$8</xm:f>
            <x14:dxf>
              <font>
                <b/>
                <i val="0"/>
                <color theme="0"/>
              </font>
              <fill>
                <patternFill>
                  <bgColor rgb="FFFFC000"/>
                </patternFill>
              </fill>
            </x14:dxf>
          </x14:cfRule>
          <x14:cfRule type="cellIs" priority="132" operator="equal" id="{885051F9-5459-4FCB-88D7-12212094482C}">
            <xm:f>tbl_choices!$C$7</xm:f>
            <x14:dxf>
              <font>
                <b/>
                <i val="0"/>
                <color theme="0"/>
              </font>
              <fill>
                <patternFill>
                  <bgColor rgb="FF70AD47"/>
                </patternFill>
              </fill>
            </x14:dxf>
          </x14:cfRule>
          <xm:sqref>J58</xm:sqref>
        </x14:conditionalFormatting>
        <x14:conditionalFormatting xmlns:xm="http://schemas.microsoft.com/office/excel/2006/main">
          <x14:cfRule type="cellIs" priority="125" operator="equal" id="{AD2E20A0-9BDF-452C-8218-13FCA99DF731}">
            <xm:f>tbl_choices!$D$7</xm:f>
            <x14:dxf>
              <font>
                <color theme="0"/>
              </font>
              <fill>
                <patternFill>
                  <bgColor rgb="FF757575"/>
                </patternFill>
              </fill>
            </x14:dxf>
          </x14:cfRule>
          <x14:cfRule type="cellIs" priority="126" operator="equal" id="{4B11AC35-F080-4110-8360-E9A51F293D31}">
            <xm:f>tbl_choices!$C$9</xm:f>
            <x14:dxf>
              <font>
                <b/>
                <i val="0"/>
                <color theme="0"/>
              </font>
              <fill>
                <patternFill>
                  <bgColor rgb="FFFF0000"/>
                </patternFill>
              </fill>
            </x14:dxf>
          </x14:cfRule>
          <x14:cfRule type="cellIs" priority="127" operator="equal" id="{C4D88589-1F4D-4640-9A09-B04371299A56}">
            <xm:f>tbl_choices!$C$8</xm:f>
            <x14:dxf>
              <font>
                <b/>
                <i val="0"/>
                <color theme="0"/>
              </font>
              <fill>
                <patternFill>
                  <bgColor rgb="FFFFC000"/>
                </patternFill>
              </fill>
            </x14:dxf>
          </x14:cfRule>
          <x14:cfRule type="cellIs" priority="128" operator="equal" id="{B5366B43-6E2C-4E28-91DE-7C8ADFE01883}">
            <xm:f>tbl_choices!$C$7</xm:f>
            <x14:dxf>
              <font>
                <b/>
                <i val="0"/>
                <color theme="0"/>
              </font>
              <fill>
                <patternFill>
                  <bgColor rgb="FF70AD47"/>
                </patternFill>
              </fill>
            </x14:dxf>
          </x14:cfRule>
          <xm:sqref>J59</xm:sqref>
        </x14:conditionalFormatting>
        <x14:conditionalFormatting xmlns:xm="http://schemas.microsoft.com/office/excel/2006/main">
          <x14:cfRule type="cellIs" priority="121" operator="equal" id="{43DDD60E-F5D5-4117-9FC9-B59B56D07654}">
            <xm:f>tbl_choices!$D$7</xm:f>
            <x14:dxf>
              <font>
                <color theme="0"/>
              </font>
              <fill>
                <patternFill>
                  <bgColor rgb="FF757575"/>
                </patternFill>
              </fill>
            </x14:dxf>
          </x14:cfRule>
          <x14:cfRule type="cellIs" priority="122" operator="equal" id="{C42842AC-1DE9-4B8E-8489-A4FDE33784A3}">
            <xm:f>tbl_choices!$C$9</xm:f>
            <x14:dxf>
              <font>
                <b/>
                <i val="0"/>
                <color theme="0"/>
              </font>
              <fill>
                <patternFill>
                  <bgColor rgb="FFFF0000"/>
                </patternFill>
              </fill>
            </x14:dxf>
          </x14:cfRule>
          <x14:cfRule type="cellIs" priority="123" operator="equal" id="{97A00184-E956-4026-8E15-D27BE488FFF8}">
            <xm:f>tbl_choices!$C$8</xm:f>
            <x14:dxf>
              <font>
                <b/>
                <i val="0"/>
                <color theme="0"/>
              </font>
              <fill>
                <patternFill>
                  <bgColor rgb="FFFFC000"/>
                </patternFill>
              </fill>
            </x14:dxf>
          </x14:cfRule>
          <x14:cfRule type="cellIs" priority="124" operator="equal" id="{7E998818-CBF6-4342-B067-7C87D56D1E03}">
            <xm:f>tbl_choices!$C$7</xm:f>
            <x14:dxf>
              <font>
                <b/>
                <i val="0"/>
                <color theme="0"/>
              </font>
              <fill>
                <patternFill>
                  <bgColor rgb="FF70AD47"/>
                </patternFill>
              </fill>
            </x14:dxf>
          </x14:cfRule>
          <xm:sqref>J50</xm:sqref>
        </x14:conditionalFormatting>
        <x14:conditionalFormatting xmlns:xm="http://schemas.microsoft.com/office/excel/2006/main">
          <x14:cfRule type="cellIs" priority="117" operator="equal" id="{ED1DD36E-0F4D-463B-8BF0-A6505AD973E1}">
            <xm:f>tbl_choices!$D$7</xm:f>
            <x14:dxf>
              <font>
                <color theme="0"/>
              </font>
              <fill>
                <patternFill>
                  <bgColor rgb="FF757575"/>
                </patternFill>
              </fill>
            </x14:dxf>
          </x14:cfRule>
          <x14:cfRule type="cellIs" priority="118" operator="equal" id="{56B5DAC3-1B15-4402-B6E0-66DFC7849460}">
            <xm:f>tbl_choices!$C$9</xm:f>
            <x14:dxf>
              <font>
                <b/>
                <i val="0"/>
                <color theme="0"/>
              </font>
              <fill>
                <patternFill>
                  <bgColor rgb="FFFF0000"/>
                </patternFill>
              </fill>
            </x14:dxf>
          </x14:cfRule>
          <x14:cfRule type="cellIs" priority="119" operator="equal" id="{A634A7F2-1AF1-4A98-AE31-A9C3E4AAD069}">
            <xm:f>tbl_choices!$C$8</xm:f>
            <x14:dxf>
              <font>
                <b/>
                <i val="0"/>
                <color theme="0"/>
              </font>
              <fill>
                <patternFill>
                  <bgColor rgb="FFFFC000"/>
                </patternFill>
              </fill>
            </x14:dxf>
          </x14:cfRule>
          <x14:cfRule type="cellIs" priority="120" operator="equal" id="{B2F5EE9A-7AEF-461A-B374-1DACA0463749}">
            <xm:f>tbl_choices!$C$7</xm:f>
            <x14:dxf>
              <font>
                <b/>
                <i val="0"/>
                <color theme="0"/>
              </font>
              <fill>
                <patternFill>
                  <bgColor rgb="FF70AD47"/>
                </patternFill>
              </fill>
            </x14:dxf>
          </x14:cfRule>
          <xm:sqref>J61</xm:sqref>
        </x14:conditionalFormatting>
        <x14:conditionalFormatting xmlns:xm="http://schemas.microsoft.com/office/excel/2006/main">
          <x14:cfRule type="cellIs" priority="113" operator="equal" id="{5A038421-6079-4D3B-BFCA-553518658C44}">
            <xm:f>tbl_choices!$D$7</xm:f>
            <x14:dxf>
              <font>
                <color theme="0"/>
              </font>
              <fill>
                <patternFill>
                  <bgColor rgb="FF757575"/>
                </patternFill>
              </fill>
            </x14:dxf>
          </x14:cfRule>
          <x14:cfRule type="cellIs" priority="114" operator="equal" id="{ABCDCDB8-CBEF-455F-A867-A4ADA187A89B}">
            <xm:f>tbl_choices!$C$9</xm:f>
            <x14:dxf>
              <font>
                <b/>
                <i val="0"/>
                <color theme="0"/>
              </font>
              <fill>
                <patternFill>
                  <bgColor rgb="FFFF0000"/>
                </patternFill>
              </fill>
            </x14:dxf>
          </x14:cfRule>
          <x14:cfRule type="cellIs" priority="115" operator="equal" id="{BB54CB65-1ABF-4C25-91D5-31819774BD56}">
            <xm:f>tbl_choices!$C$8</xm:f>
            <x14:dxf>
              <font>
                <b/>
                <i val="0"/>
                <color theme="0"/>
              </font>
              <fill>
                <patternFill>
                  <bgColor rgb="FFFFC000"/>
                </patternFill>
              </fill>
            </x14:dxf>
          </x14:cfRule>
          <x14:cfRule type="cellIs" priority="116" operator="equal" id="{332F6839-C9C8-40A9-AB14-D707041BF3F0}">
            <xm:f>tbl_choices!$C$7</xm:f>
            <x14:dxf>
              <font>
                <b/>
                <i val="0"/>
                <color theme="0"/>
              </font>
              <fill>
                <patternFill>
                  <bgColor rgb="FF70AD47"/>
                </patternFill>
              </fill>
            </x14:dxf>
          </x14:cfRule>
          <xm:sqref>J62</xm:sqref>
        </x14:conditionalFormatting>
        <x14:conditionalFormatting xmlns:xm="http://schemas.microsoft.com/office/excel/2006/main">
          <x14:cfRule type="cellIs" priority="109" operator="equal" id="{ECF72AD1-8C04-4EE0-9FF7-79E4699D8EE5}">
            <xm:f>tbl_choices!$D$7</xm:f>
            <x14:dxf>
              <font>
                <color theme="0"/>
              </font>
              <fill>
                <patternFill>
                  <bgColor rgb="FF757575"/>
                </patternFill>
              </fill>
            </x14:dxf>
          </x14:cfRule>
          <x14:cfRule type="cellIs" priority="110" operator="equal" id="{70AC8A73-8CFE-41A7-B9B1-923A83CFCBE9}">
            <xm:f>tbl_choices!$C$9</xm:f>
            <x14:dxf>
              <font>
                <b/>
                <i val="0"/>
                <color theme="0"/>
              </font>
              <fill>
                <patternFill>
                  <bgColor rgb="FFFF0000"/>
                </patternFill>
              </fill>
            </x14:dxf>
          </x14:cfRule>
          <x14:cfRule type="cellIs" priority="111" operator="equal" id="{2C1C511A-4128-415A-B084-A43C9D65845F}">
            <xm:f>tbl_choices!$C$8</xm:f>
            <x14:dxf>
              <font>
                <b/>
                <i val="0"/>
                <color theme="0"/>
              </font>
              <fill>
                <patternFill>
                  <bgColor rgb="FFFFC000"/>
                </patternFill>
              </fill>
            </x14:dxf>
          </x14:cfRule>
          <x14:cfRule type="cellIs" priority="112" operator="equal" id="{2B9C6848-D7D2-4FCD-A0B5-DDD34D80DD44}">
            <xm:f>tbl_choices!$C$7</xm:f>
            <x14:dxf>
              <font>
                <b/>
                <i val="0"/>
                <color theme="0"/>
              </font>
              <fill>
                <patternFill>
                  <bgColor rgb="FF70AD47"/>
                </patternFill>
              </fill>
            </x14:dxf>
          </x14:cfRule>
          <xm:sqref>J60</xm:sqref>
        </x14:conditionalFormatting>
        <x14:conditionalFormatting xmlns:xm="http://schemas.microsoft.com/office/excel/2006/main">
          <x14:cfRule type="cellIs" priority="105" operator="equal" id="{EBBC9BCF-48C4-470C-BBC7-8B882BACB1AD}">
            <xm:f>tbl_choices!$D$7</xm:f>
            <x14:dxf>
              <font>
                <color theme="0"/>
              </font>
              <fill>
                <patternFill>
                  <bgColor rgb="FF757575"/>
                </patternFill>
              </fill>
            </x14:dxf>
          </x14:cfRule>
          <x14:cfRule type="cellIs" priority="106" operator="equal" id="{713E14F7-67D1-4B0D-B2DC-A3D2B5FE0ACB}">
            <xm:f>tbl_choices!$C$9</xm:f>
            <x14:dxf>
              <font>
                <b/>
                <i val="0"/>
                <color theme="0"/>
              </font>
              <fill>
                <patternFill>
                  <bgColor rgb="FFFF0000"/>
                </patternFill>
              </fill>
            </x14:dxf>
          </x14:cfRule>
          <x14:cfRule type="cellIs" priority="107" operator="equal" id="{2EB2DAFE-BFED-4417-86DF-01795808216C}">
            <xm:f>tbl_choices!$C$8</xm:f>
            <x14:dxf>
              <font>
                <b/>
                <i val="0"/>
                <color theme="0"/>
              </font>
              <fill>
                <patternFill>
                  <bgColor rgb="FFFFC000"/>
                </patternFill>
              </fill>
            </x14:dxf>
          </x14:cfRule>
          <x14:cfRule type="cellIs" priority="108" operator="equal" id="{FB97F934-534E-482A-A583-0CB26ED380EA}">
            <xm:f>tbl_choices!$C$7</xm:f>
            <x14:dxf>
              <font>
                <b/>
                <i val="0"/>
                <color theme="0"/>
              </font>
              <fill>
                <patternFill>
                  <bgColor rgb="FF70AD47"/>
                </patternFill>
              </fill>
            </x14:dxf>
          </x14:cfRule>
          <xm:sqref>J64:J68</xm:sqref>
        </x14:conditionalFormatting>
        <x14:conditionalFormatting xmlns:xm="http://schemas.microsoft.com/office/excel/2006/main">
          <x14:cfRule type="cellIs" priority="101" operator="equal" id="{A7349AF9-573B-495A-B344-229E8EC7C580}">
            <xm:f>tbl_choices!$D$7</xm:f>
            <x14:dxf>
              <font>
                <color theme="0"/>
              </font>
              <fill>
                <patternFill>
                  <bgColor rgb="FF757575"/>
                </patternFill>
              </fill>
            </x14:dxf>
          </x14:cfRule>
          <x14:cfRule type="cellIs" priority="102" operator="equal" id="{5D59AD7C-6D27-4E05-B8BD-39CFE038EB5A}">
            <xm:f>tbl_choices!$C$9</xm:f>
            <x14:dxf>
              <font>
                <b/>
                <i val="0"/>
                <color theme="0"/>
              </font>
              <fill>
                <patternFill>
                  <bgColor rgb="FFFF0000"/>
                </patternFill>
              </fill>
            </x14:dxf>
          </x14:cfRule>
          <x14:cfRule type="cellIs" priority="103" operator="equal" id="{6C698E26-E39F-4F1A-A8F7-BC0B49C85C88}">
            <xm:f>tbl_choices!$C$8</xm:f>
            <x14:dxf>
              <font>
                <b/>
                <i val="0"/>
                <color theme="0"/>
              </font>
              <fill>
                <patternFill>
                  <bgColor rgb="FFFFC000"/>
                </patternFill>
              </fill>
            </x14:dxf>
          </x14:cfRule>
          <x14:cfRule type="cellIs" priority="104" operator="equal" id="{3F17DF0A-DBF3-41E7-9831-BF524A73831B}">
            <xm:f>tbl_choices!$C$7</xm:f>
            <x14:dxf>
              <font>
                <b/>
                <i val="0"/>
                <color theme="0"/>
              </font>
              <fill>
                <patternFill>
                  <bgColor rgb="FF70AD47"/>
                </patternFill>
              </fill>
            </x14:dxf>
          </x14:cfRule>
          <xm:sqref>J63</xm:sqref>
        </x14:conditionalFormatting>
        <x14:conditionalFormatting xmlns:xm="http://schemas.microsoft.com/office/excel/2006/main">
          <x14:cfRule type="cellIs" priority="97" operator="equal" id="{37F3DB26-AE74-4225-B267-CF88AF4036FB}">
            <xm:f>tbl_choices!$D$7</xm:f>
            <x14:dxf>
              <font>
                <color theme="0"/>
              </font>
              <fill>
                <patternFill>
                  <bgColor rgb="FF757575"/>
                </patternFill>
              </fill>
            </x14:dxf>
          </x14:cfRule>
          <x14:cfRule type="cellIs" priority="98" operator="equal" id="{A2DE6882-29A6-4EBF-891A-6F485EAD5E4B}">
            <xm:f>tbl_choices!$C$9</xm:f>
            <x14:dxf>
              <font>
                <b/>
                <i val="0"/>
                <color theme="0"/>
              </font>
              <fill>
                <patternFill>
                  <bgColor rgb="FFFF0000"/>
                </patternFill>
              </fill>
            </x14:dxf>
          </x14:cfRule>
          <x14:cfRule type="cellIs" priority="99" operator="equal" id="{84BB2F66-B271-4359-B731-0F69733D8301}">
            <xm:f>tbl_choices!$C$8</xm:f>
            <x14:dxf>
              <font>
                <b/>
                <i val="0"/>
                <color theme="0"/>
              </font>
              <fill>
                <patternFill>
                  <bgColor rgb="FFFFC000"/>
                </patternFill>
              </fill>
            </x14:dxf>
          </x14:cfRule>
          <x14:cfRule type="cellIs" priority="100" operator="equal" id="{6A8874BF-F2B5-4D2B-AA86-435053EE475E}">
            <xm:f>tbl_choices!$C$7</xm:f>
            <x14:dxf>
              <font>
                <b/>
                <i val="0"/>
                <color theme="0"/>
              </font>
              <fill>
                <patternFill>
                  <bgColor rgb="FF70AD47"/>
                </patternFill>
              </fill>
            </x14:dxf>
          </x14:cfRule>
          <xm:sqref>J70:J72</xm:sqref>
        </x14:conditionalFormatting>
        <x14:conditionalFormatting xmlns:xm="http://schemas.microsoft.com/office/excel/2006/main">
          <x14:cfRule type="cellIs" priority="93" operator="equal" id="{77E22C06-5F83-41AC-8939-9F87F5BB9AA9}">
            <xm:f>tbl_choices!$D$7</xm:f>
            <x14:dxf>
              <font>
                <color theme="0"/>
              </font>
              <fill>
                <patternFill>
                  <bgColor rgb="FF757575"/>
                </patternFill>
              </fill>
            </x14:dxf>
          </x14:cfRule>
          <x14:cfRule type="cellIs" priority="94" operator="equal" id="{979012D3-5E56-4FE7-8523-0B406EAD3645}">
            <xm:f>tbl_choices!$C$9</xm:f>
            <x14:dxf>
              <font>
                <b/>
                <i val="0"/>
                <color theme="0"/>
              </font>
              <fill>
                <patternFill>
                  <bgColor rgb="FFFF0000"/>
                </patternFill>
              </fill>
            </x14:dxf>
          </x14:cfRule>
          <x14:cfRule type="cellIs" priority="95" operator="equal" id="{1FCAFA87-40BB-4CFF-84E2-D8FD4A46E7A9}">
            <xm:f>tbl_choices!$C$8</xm:f>
            <x14:dxf>
              <font>
                <b/>
                <i val="0"/>
                <color theme="0"/>
              </font>
              <fill>
                <patternFill>
                  <bgColor rgb="FFFFC000"/>
                </patternFill>
              </fill>
            </x14:dxf>
          </x14:cfRule>
          <x14:cfRule type="cellIs" priority="96" operator="equal" id="{4EBAECA0-73DB-4B99-BC06-8418098EC631}">
            <xm:f>tbl_choices!$C$7</xm:f>
            <x14:dxf>
              <font>
                <b/>
                <i val="0"/>
                <color theme="0"/>
              </font>
              <fill>
                <patternFill>
                  <bgColor rgb="FF70AD47"/>
                </patternFill>
              </fill>
            </x14:dxf>
          </x14:cfRule>
          <xm:sqref>J69</xm:sqref>
        </x14:conditionalFormatting>
        <x14:conditionalFormatting xmlns:xm="http://schemas.microsoft.com/office/excel/2006/main">
          <x14:cfRule type="cellIs" priority="89" operator="equal" id="{4C7A82BF-449B-4769-911C-154E9D0F9BB2}">
            <xm:f>tbl_choices!$D$7</xm:f>
            <x14:dxf>
              <font>
                <color theme="0"/>
              </font>
              <fill>
                <patternFill>
                  <bgColor rgb="FF757575"/>
                </patternFill>
              </fill>
            </x14:dxf>
          </x14:cfRule>
          <x14:cfRule type="cellIs" priority="90" operator="equal" id="{AA6F9877-5AFD-40DD-A531-EA1C222FE1BA}">
            <xm:f>tbl_choices!$C$9</xm:f>
            <x14:dxf>
              <font>
                <b/>
                <i val="0"/>
                <color theme="0"/>
              </font>
              <fill>
                <patternFill>
                  <bgColor rgb="FFFF0000"/>
                </patternFill>
              </fill>
            </x14:dxf>
          </x14:cfRule>
          <x14:cfRule type="cellIs" priority="91" operator="equal" id="{D86E4F2E-C386-44A0-ABBE-01ADCF81E6E3}">
            <xm:f>tbl_choices!$C$8</xm:f>
            <x14:dxf>
              <font>
                <b/>
                <i val="0"/>
                <color theme="0"/>
              </font>
              <fill>
                <patternFill>
                  <bgColor rgb="FFFFC000"/>
                </patternFill>
              </fill>
            </x14:dxf>
          </x14:cfRule>
          <x14:cfRule type="cellIs" priority="92" operator="equal" id="{5541497E-9588-4A0F-B154-FCF6A9B0337D}">
            <xm:f>tbl_choices!$C$7</xm:f>
            <x14:dxf>
              <font>
                <b/>
                <i val="0"/>
                <color theme="0"/>
              </font>
              <fill>
                <patternFill>
                  <bgColor rgb="FF70AD47"/>
                </patternFill>
              </fill>
            </x14:dxf>
          </x14:cfRule>
          <xm:sqref>J74:J76</xm:sqref>
        </x14:conditionalFormatting>
        <x14:conditionalFormatting xmlns:xm="http://schemas.microsoft.com/office/excel/2006/main">
          <x14:cfRule type="cellIs" priority="85" operator="equal" id="{07057894-25B8-4719-AFFA-B59248EC5076}">
            <xm:f>tbl_choices!$D$7</xm:f>
            <x14:dxf>
              <font>
                <color theme="0"/>
              </font>
              <fill>
                <patternFill>
                  <bgColor rgb="FF757575"/>
                </patternFill>
              </fill>
            </x14:dxf>
          </x14:cfRule>
          <x14:cfRule type="cellIs" priority="86" operator="equal" id="{350966E9-7999-4BFE-8F62-5FEDCA02742B}">
            <xm:f>tbl_choices!$C$9</xm:f>
            <x14:dxf>
              <font>
                <b/>
                <i val="0"/>
                <color theme="0"/>
              </font>
              <fill>
                <patternFill>
                  <bgColor rgb="FFFF0000"/>
                </patternFill>
              </fill>
            </x14:dxf>
          </x14:cfRule>
          <x14:cfRule type="cellIs" priority="87" operator="equal" id="{22484827-8FB1-4743-B29F-0E70A593EC68}">
            <xm:f>tbl_choices!$C$8</xm:f>
            <x14:dxf>
              <font>
                <b/>
                <i val="0"/>
                <color theme="0"/>
              </font>
              <fill>
                <patternFill>
                  <bgColor rgb="FFFFC000"/>
                </patternFill>
              </fill>
            </x14:dxf>
          </x14:cfRule>
          <x14:cfRule type="cellIs" priority="88" operator="equal" id="{71798BE4-6627-4846-9B8B-4BF89A69CCB7}">
            <xm:f>tbl_choices!$C$7</xm:f>
            <x14:dxf>
              <font>
                <b/>
                <i val="0"/>
                <color theme="0"/>
              </font>
              <fill>
                <patternFill>
                  <bgColor rgb="FF70AD47"/>
                </patternFill>
              </fill>
            </x14:dxf>
          </x14:cfRule>
          <xm:sqref>J73</xm:sqref>
        </x14:conditionalFormatting>
        <x14:conditionalFormatting xmlns:xm="http://schemas.microsoft.com/office/excel/2006/main">
          <x14:cfRule type="cellIs" priority="81" operator="equal" id="{F14CA7B5-5EC0-4B29-8E4C-3D7EF97577D6}">
            <xm:f>tbl_choices!$D$7</xm:f>
            <x14:dxf>
              <font>
                <color theme="0"/>
              </font>
              <fill>
                <patternFill>
                  <bgColor rgb="FF757575"/>
                </patternFill>
              </fill>
            </x14:dxf>
          </x14:cfRule>
          <x14:cfRule type="cellIs" priority="82" operator="equal" id="{23DF7731-5602-48C5-820E-03CCD60D30F2}">
            <xm:f>tbl_choices!$C$9</xm:f>
            <x14:dxf>
              <font>
                <b/>
                <i val="0"/>
                <color theme="0"/>
              </font>
              <fill>
                <patternFill>
                  <bgColor rgb="FFFF0000"/>
                </patternFill>
              </fill>
            </x14:dxf>
          </x14:cfRule>
          <x14:cfRule type="cellIs" priority="83" operator="equal" id="{DA93E8F9-8B01-439F-9EE5-CC5AF95848FF}">
            <xm:f>tbl_choices!$C$8</xm:f>
            <x14:dxf>
              <font>
                <b/>
                <i val="0"/>
                <color theme="0"/>
              </font>
              <fill>
                <patternFill>
                  <bgColor rgb="FFFFC000"/>
                </patternFill>
              </fill>
            </x14:dxf>
          </x14:cfRule>
          <x14:cfRule type="cellIs" priority="84" operator="equal" id="{8F1468D2-84C7-4D56-B221-CE067BB7B13D}">
            <xm:f>tbl_choices!$C$7</xm:f>
            <x14:dxf>
              <font>
                <b/>
                <i val="0"/>
                <color theme="0"/>
              </font>
              <fill>
                <patternFill>
                  <bgColor rgb="FF70AD47"/>
                </patternFill>
              </fill>
            </x14:dxf>
          </x14:cfRule>
          <xm:sqref>J79:J81</xm:sqref>
        </x14:conditionalFormatting>
        <x14:conditionalFormatting xmlns:xm="http://schemas.microsoft.com/office/excel/2006/main">
          <x14:cfRule type="cellIs" priority="77" operator="equal" id="{7667CBC0-F4A9-489B-BF98-387A39FAA277}">
            <xm:f>tbl_choices!$D$7</xm:f>
            <x14:dxf>
              <font>
                <color theme="0"/>
              </font>
              <fill>
                <patternFill>
                  <bgColor rgb="FF757575"/>
                </patternFill>
              </fill>
            </x14:dxf>
          </x14:cfRule>
          <x14:cfRule type="cellIs" priority="78" operator="equal" id="{BB1629E0-0EEC-43C7-A1DB-4A199B48C623}">
            <xm:f>tbl_choices!$C$9</xm:f>
            <x14:dxf>
              <font>
                <b/>
                <i val="0"/>
                <color theme="0"/>
              </font>
              <fill>
                <patternFill>
                  <bgColor rgb="FFFF0000"/>
                </patternFill>
              </fill>
            </x14:dxf>
          </x14:cfRule>
          <x14:cfRule type="cellIs" priority="79" operator="equal" id="{DC2CECE9-FD9E-4CF5-8D5B-1645A98D4E45}">
            <xm:f>tbl_choices!$C$8</xm:f>
            <x14:dxf>
              <font>
                <b/>
                <i val="0"/>
                <color theme="0"/>
              </font>
              <fill>
                <patternFill>
                  <bgColor rgb="FFFFC000"/>
                </patternFill>
              </fill>
            </x14:dxf>
          </x14:cfRule>
          <x14:cfRule type="cellIs" priority="80" operator="equal" id="{C5FE939B-709E-4B83-B725-DDB9FB2C0E3D}">
            <xm:f>tbl_choices!$C$7</xm:f>
            <x14:dxf>
              <font>
                <b/>
                <i val="0"/>
                <color theme="0"/>
              </font>
              <fill>
                <patternFill>
                  <bgColor rgb="FF70AD47"/>
                </patternFill>
              </fill>
            </x14:dxf>
          </x14:cfRule>
          <xm:sqref>J78</xm:sqref>
        </x14:conditionalFormatting>
        <x14:conditionalFormatting xmlns:xm="http://schemas.microsoft.com/office/excel/2006/main">
          <x14:cfRule type="cellIs" priority="73" operator="equal" id="{D8F565B3-9829-4D97-ABCB-A5C9BA23D30D}">
            <xm:f>tbl_choices!$D$7</xm:f>
            <x14:dxf>
              <font>
                <color theme="0"/>
              </font>
              <fill>
                <patternFill>
                  <bgColor rgb="FF757575"/>
                </patternFill>
              </fill>
            </x14:dxf>
          </x14:cfRule>
          <x14:cfRule type="cellIs" priority="74" operator="equal" id="{1EE40879-273B-415F-ADF7-0755A3744713}">
            <xm:f>tbl_choices!$C$9</xm:f>
            <x14:dxf>
              <font>
                <b/>
                <i val="0"/>
                <color theme="0"/>
              </font>
              <fill>
                <patternFill>
                  <bgColor rgb="FFFF0000"/>
                </patternFill>
              </fill>
            </x14:dxf>
          </x14:cfRule>
          <x14:cfRule type="cellIs" priority="75" operator="equal" id="{32BFBA21-BEE9-49F8-9041-AF76CF7473EA}">
            <xm:f>tbl_choices!$C$8</xm:f>
            <x14:dxf>
              <font>
                <b/>
                <i val="0"/>
                <color theme="0"/>
              </font>
              <fill>
                <patternFill>
                  <bgColor rgb="FFFFC000"/>
                </patternFill>
              </fill>
            </x14:dxf>
          </x14:cfRule>
          <x14:cfRule type="cellIs" priority="76" operator="equal" id="{EC34CD3F-9283-4DEB-9174-88A58AF3F076}">
            <xm:f>tbl_choices!$C$7</xm:f>
            <x14:dxf>
              <font>
                <b/>
                <i val="0"/>
                <color theme="0"/>
              </font>
              <fill>
                <patternFill>
                  <bgColor rgb="FF70AD47"/>
                </patternFill>
              </fill>
            </x14:dxf>
          </x14:cfRule>
          <xm:sqref>J84:J85</xm:sqref>
        </x14:conditionalFormatting>
        <x14:conditionalFormatting xmlns:xm="http://schemas.microsoft.com/office/excel/2006/main">
          <x14:cfRule type="cellIs" priority="69" operator="equal" id="{6C6012A1-57BB-4D7F-833D-DC89E7520C8A}">
            <xm:f>tbl_choices!$D$7</xm:f>
            <x14:dxf>
              <font>
                <color theme="0"/>
              </font>
              <fill>
                <patternFill>
                  <bgColor rgb="FF757575"/>
                </patternFill>
              </fill>
            </x14:dxf>
          </x14:cfRule>
          <x14:cfRule type="cellIs" priority="70" operator="equal" id="{3E96B6B2-E25E-4265-AA24-2DDCBDF165A8}">
            <xm:f>tbl_choices!$C$9</xm:f>
            <x14:dxf>
              <font>
                <b/>
                <i val="0"/>
                <color theme="0"/>
              </font>
              <fill>
                <patternFill>
                  <bgColor rgb="FFFF0000"/>
                </patternFill>
              </fill>
            </x14:dxf>
          </x14:cfRule>
          <x14:cfRule type="cellIs" priority="71" operator="equal" id="{01E14F73-4C0F-4791-96E4-3D65DF32D1D0}">
            <xm:f>tbl_choices!$C$8</xm:f>
            <x14:dxf>
              <font>
                <b/>
                <i val="0"/>
                <color theme="0"/>
              </font>
              <fill>
                <patternFill>
                  <bgColor rgb="FFFFC000"/>
                </patternFill>
              </fill>
            </x14:dxf>
          </x14:cfRule>
          <x14:cfRule type="cellIs" priority="72" operator="equal" id="{A2A04F53-F1AB-4382-B2E7-57E758DA0C9C}">
            <xm:f>tbl_choices!$C$7</xm:f>
            <x14:dxf>
              <font>
                <b/>
                <i val="0"/>
                <color theme="0"/>
              </font>
              <fill>
                <patternFill>
                  <bgColor rgb="FF70AD47"/>
                </patternFill>
              </fill>
            </x14:dxf>
          </x14:cfRule>
          <xm:sqref>J83</xm:sqref>
        </x14:conditionalFormatting>
        <x14:conditionalFormatting xmlns:xm="http://schemas.microsoft.com/office/excel/2006/main">
          <x14:cfRule type="cellIs" priority="65" operator="equal" id="{38CCEB83-50E6-4CB3-8122-CB327165D4B6}">
            <xm:f>tbl_choices!$D$7</xm:f>
            <x14:dxf>
              <font>
                <color theme="0"/>
              </font>
              <fill>
                <patternFill>
                  <bgColor rgb="FF757575"/>
                </patternFill>
              </fill>
            </x14:dxf>
          </x14:cfRule>
          <x14:cfRule type="cellIs" priority="66" operator="equal" id="{F4D58852-2AB9-4D5E-B4CA-97B5B9120A9C}">
            <xm:f>tbl_choices!$C$9</xm:f>
            <x14:dxf>
              <font>
                <b/>
                <i val="0"/>
                <color theme="0"/>
              </font>
              <fill>
                <patternFill>
                  <bgColor rgb="FFFF0000"/>
                </patternFill>
              </fill>
            </x14:dxf>
          </x14:cfRule>
          <x14:cfRule type="cellIs" priority="67" operator="equal" id="{0BF8C760-790F-4CD4-8C9A-A92A835E1B54}">
            <xm:f>tbl_choices!$C$8</xm:f>
            <x14:dxf>
              <font>
                <b/>
                <i val="0"/>
                <color theme="0"/>
              </font>
              <fill>
                <patternFill>
                  <bgColor rgb="FFFFC000"/>
                </patternFill>
              </fill>
            </x14:dxf>
          </x14:cfRule>
          <x14:cfRule type="cellIs" priority="68" operator="equal" id="{EF4F2C4B-78DD-4B87-89F7-D77F652E8A2B}">
            <xm:f>tbl_choices!$C$7</xm:f>
            <x14:dxf>
              <font>
                <b/>
                <i val="0"/>
                <color theme="0"/>
              </font>
              <fill>
                <patternFill>
                  <bgColor rgb="FF70AD47"/>
                </patternFill>
              </fill>
            </x14:dxf>
          </x14:cfRule>
          <xm:sqref>J88:J92</xm:sqref>
        </x14:conditionalFormatting>
        <x14:conditionalFormatting xmlns:xm="http://schemas.microsoft.com/office/excel/2006/main">
          <x14:cfRule type="cellIs" priority="61" operator="equal" id="{865CC855-D039-40A0-9878-F17D5ACB0EBF}">
            <xm:f>tbl_choices!$D$7</xm:f>
            <x14:dxf>
              <font>
                <color theme="0"/>
              </font>
              <fill>
                <patternFill>
                  <bgColor rgb="FF757575"/>
                </patternFill>
              </fill>
            </x14:dxf>
          </x14:cfRule>
          <x14:cfRule type="cellIs" priority="62" operator="equal" id="{8AC1B2AD-9B97-4DA8-8FC6-8431746C97C4}">
            <xm:f>tbl_choices!$C$9</xm:f>
            <x14:dxf>
              <font>
                <b/>
                <i val="0"/>
                <color theme="0"/>
              </font>
              <fill>
                <patternFill>
                  <bgColor rgb="FFFF0000"/>
                </patternFill>
              </fill>
            </x14:dxf>
          </x14:cfRule>
          <x14:cfRule type="cellIs" priority="63" operator="equal" id="{E413917B-B52F-43C7-ACEA-98E5B9D0CDE6}">
            <xm:f>tbl_choices!$C$8</xm:f>
            <x14:dxf>
              <font>
                <b/>
                <i val="0"/>
                <color theme="0"/>
              </font>
              <fill>
                <patternFill>
                  <bgColor rgb="FFFFC000"/>
                </patternFill>
              </fill>
            </x14:dxf>
          </x14:cfRule>
          <x14:cfRule type="cellIs" priority="64" operator="equal" id="{CBFF42C8-2040-44ED-9D60-F1044ADD23B1}">
            <xm:f>tbl_choices!$C$7</xm:f>
            <x14:dxf>
              <font>
                <b/>
                <i val="0"/>
                <color theme="0"/>
              </font>
              <fill>
                <patternFill>
                  <bgColor rgb="FF70AD47"/>
                </patternFill>
              </fill>
            </x14:dxf>
          </x14:cfRule>
          <xm:sqref>J87</xm:sqref>
        </x14:conditionalFormatting>
        <x14:conditionalFormatting xmlns:xm="http://schemas.microsoft.com/office/excel/2006/main">
          <x14:cfRule type="cellIs" priority="57" operator="equal" id="{66FBF1B7-76C8-438F-BECB-6C1B885A2582}">
            <xm:f>tbl_choices!$D$7</xm:f>
            <x14:dxf>
              <font>
                <color theme="0"/>
              </font>
              <fill>
                <patternFill>
                  <bgColor rgb="FF757575"/>
                </patternFill>
              </fill>
            </x14:dxf>
          </x14:cfRule>
          <x14:cfRule type="cellIs" priority="58" operator="equal" id="{A7BFE609-C249-41AF-BAD1-4C42AC9EFC96}">
            <xm:f>tbl_choices!$C$9</xm:f>
            <x14:dxf>
              <font>
                <b/>
                <i val="0"/>
                <color theme="0"/>
              </font>
              <fill>
                <patternFill>
                  <bgColor rgb="FFFF0000"/>
                </patternFill>
              </fill>
            </x14:dxf>
          </x14:cfRule>
          <x14:cfRule type="cellIs" priority="59" operator="equal" id="{CF03E300-5004-486F-8628-0AE3295D74AA}">
            <xm:f>tbl_choices!$C$8</xm:f>
            <x14:dxf>
              <font>
                <b/>
                <i val="0"/>
                <color theme="0"/>
              </font>
              <fill>
                <patternFill>
                  <bgColor rgb="FFFFC000"/>
                </patternFill>
              </fill>
            </x14:dxf>
          </x14:cfRule>
          <x14:cfRule type="cellIs" priority="60" operator="equal" id="{B2C40383-F3C0-42B6-9F02-E28A5DD53492}">
            <xm:f>tbl_choices!$C$7</xm:f>
            <x14:dxf>
              <font>
                <b/>
                <i val="0"/>
                <color theme="0"/>
              </font>
              <fill>
                <patternFill>
                  <bgColor rgb="FF70AD47"/>
                </patternFill>
              </fill>
            </x14:dxf>
          </x14:cfRule>
          <xm:sqref>J95:J97</xm:sqref>
        </x14:conditionalFormatting>
        <x14:conditionalFormatting xmlns:xm="http://schemas.microsoft.com/office/excel/2006/main">
          <x14:cfRule type="cellIs" priority="53" operator="equal" id="{742C9AF8-7659-4AB0-A26B-DA4EEA1987DD}">
            <xm:f>tbl_choices!$D$7</xm:f>
            <x14:dxf>
              <font>
                <color theme="0"/>
              </font>
              <fill>
                <patternFill>
                  <bgColor rgb="FF757575"/>
                </patternFill>
              </fill>
            </x14:dxf>
          </x14:cfRule>
          <x14:cfRule type="cellIs" priority="54" operator="equal" id="{1BDF532F-8525-41DB-BCDA-EDC0F6E7BDAD}">
            <xm:f>tbl_choices!$C$9</xm:f>
            <x14:dxf>
              <font>
                <b/>
                <i val="0"/>
                <color theme="0"/>
              </font>
              <fill>
                <patternFill>
                  <bgColor rgb="FFFF0000"/>
                </patternFill>
              </fill>
            </x14:dxf>
          </x14:cfRule>
          <x14:cfRule type="cellIs" priority="55" operator="equal" id="{D8973201-6A1C-400F-BFBA-0045023E2487}">
            <xm:f>tbl_choices!$C$8</xm:f>
            <x14:dxf>
              <font>
                <b/>
                <i val="0"/>
                <color theme="0"/>
              </font>
              <fill>
                <patternFill>
                  <bgColor rgb="FFFFC000"/>
                </patternFill>
              </fill>
            </x14:dxf>
          </x14:cfRule>
          <x14:cfRule type="cellIs" priority="56" operator="equal" id="{3578B000-39E0-4ABE-9B1C-2688949DE30D}">
            <xm:f>tbl_choices!$C$7</xm:f>
            <x14:dxf>
              <font>
                <b/>
                <i val="0"/>
                <color theme="0"/>
              </font>
              <fill>
                <patternFill>
                  <bgColor rgb="FF70AD47"/>
                </patternFill>
              </fill>
            </x14:dxf>
          </x14:cfRule>
          <xm:sqref>J94</xm:sqref>
        </x14:conditionalFormatting>
        <x14:conditionalFormatting xmlns:xm="http://schemas.microsoft.com/office/excel/2006/main">
          <x14:cfRule type="cellIs" priority="49" operator="equal" id="{0AEBABC8-BB2C-4191-B2ED-9109729B2CD9}">
            <xm:f>tbl_choices!$D$7</xm:f>
            <x14:dxf>
              <font>
                <color theme="0"/>
              </font>
              <fill>
                <patternFill>
                  <bgColor rgb="FF757575"/>
                </patternFill>
              </fill>
            </x14:dxf>
          </x14:cfRule>
          <x14:cfRule type="cellIs" priority="50" operator="equal" id="{7363EFDF-342A-4561-B975-9A9FBD6D9AB7}">
            <xm:f>tbl_choices!$C$9</xm:f>
            <x14:dxf>
              <font>
                <b/>
                <i val="0"/>
                <color theme="0"/>
              </font>
              <fill>
                <patternFill>
                  <bgColor rgb="FFFF0000"/>
                </patternFill>
              </fill>
            </x14:dxf>
          </x14:cfRule>
          <x14:cfRule type="cellIs" priority="51" operator="equal" id="{B139CCEF-F78D-43A1-9690-A60686763E86}">
            <xm:f>tbl_choices!$C$8</xm:f>
            <x14:dxf>
              <font>
                <b/>
                <i val="0"/>
                <color theme="0"/>
              </font>
              <fill>
                <patternFill>
                  <bgColor rgb="FFFFC000"/>
                </patternFill>
              </fill>
            </x14:dxf>
          </x14:cfRule>
          <x14:cfRule type="cellIs" priority="52" operator="equal" id="{6D971AD5-1C87-421D-8876-3D956572745D}">
            <xm:f>tbl_choices!$C$7</xm:f>
            <x14:dxf>
              <font>
                <b/>
                <i val="0"/>
                <color theme="0"/>
              </font>
              <fill>
                <patternFill>
                  <bgColor rgb="FF70AD47"/>
                </patternFill>
              </fill>
            </x14:dxf>
          </x14:cfRule>
          <xm:sqref>J101:J104</xm:sqref>
        </x14:conditionalFormatting>
        <x14:conditionalFormatting xmlns:xm="http://schemas.microsoft.com/office/excel/2006/main">
          <x14:cfRule type="cellIs" priority="45" operator="equal" id="{61D173A9-46AB-4989-BCE6-48F551E9B504}">
            <xm:f>tbl_choices!$D$7</xm:f>
            <x14:dxf>
              <font>
                <color theme="0"/>
              </font>
              <fill>
                <patternFill>
                  <bgColor rgb="FF757575"/>
                </patternFill>
              </fill>
            </x14:dxf>
          </x14:cfRule>
          <x14:cfRule type="cellIs" priority="46" operator="equal" id="{B0EB6D63-6177-4D4E-901D-BC8D7FB58749}">
            <xm:f>tbl_choices!$C$9</xm:f>
            <x14:dxf>
              <font>
                <b/>
                <i val="0"/>
                <color theme="0"/>
              </font>
              <fill>
                <patternFill>
                  <bgColor rgb="FFFF0000"/>
                </patternFill>
              </fill>
            </x14:dxf>
          </x14:cfRule>
          <x14:cfRule type="cellIs" priority="47" operator="equal" id="{17B1C9D3-2BA2-4BFB-99FE-0D7211D16263}">
            <xm:f>tbl_choices!$C$8</xm:f>
            <x14:dxf>
              <font>
                <b/>
                <i val="0"/>
                <color theme="0"/>
              </font>
              <fill>
                <patternFill>
                  <bgColor rgb="FFFFC000"/>
                </patternFill>
              </fill>
            </x14:dxf>
          </x14:cfRule>
          <x14:cfRule type="cellIs" priority="48" operator="equal" id="{03B0764E-6FCE-4F98-8AFE-15EAE8B04CCC}">
            <xm:f>tbl_choices!$C$7</xm:f>
            <x14:dxf>
              <font>
                <b/>
                <i val="0"/>
                <color theme="0"/>
              </font>
              <fill>
                <patternFill>
                  <bgColor rgb="FF70AD47"/>
                </patternFill>
              </fill>
            </x14:dxf>
          </x14:cfRule>
          <xm:sqref>J100</xm:sqref>
        </x14:conditionalFormatting>
        <x14:conditionalFormatting xmlns:xm="http://schemas.microsoft.com/office/excel/2006/main">
          <x14:cfRule type="cellIs" priority="41" operator="equal" id="{19FFE90D-AFEC-478A-A3B4-1E064A029F53}">
            <xm:f>tbl_choices!$D$7</xm:f>
            <x14:dxf>
              <font>
                <color theme="0"/>
              </font>
              <fill>
                <patternFill>
                  <bgColor rgb="FF757575"/>
                </patternFill>
              </fill>
            </x14:dxf>
          </x14:cfRule>
          <x14:cfRule type="cellIs" priority="42" operator="equal" id="{C50C0491-35B2-4EE2-BF96-7F9FAF69CDCE}">
            <xm:f>tbl_choices!$C$9</xm:f>
            <x14:dxf>
              <font>
                <b/>
                <i val="0"/>
                <color theme="0"/>
              </font>
              <fill>
                <patternFill>
                  <bgColor rgb="FFFF0000"/>
                </patternFill>
              </fill>
            </x14:dxf>
          </x14:cfRule>
          <x14:cfRule type="cellIs" priority="43" operator="equal" id="{B829F8B5-F9D6-49BE-8923-A0AFEFEEFE03}">
            <xm:f>tbl_choices!$C$8</xm:f>
            <x14:dxf>
              <font>
                <b/>
                <i val="0"/>
                <color theme="0"/>
              </font>
              <fill>
                <patternFill>
                  <bgColor rgb="FFFFC000"/>
                </patternFill>
              </fill>
            </x14:dxf>
          </x14:cfRule>
          <x14:cfRule type="cellIs" priority="44" operator="equal" id="{CCECA8AA-30B9-488E-A948-C60E1FB6E561}">
            <xm:f>tbl_choices!$C$7</xm:f>
            <x14:dxf>
              <font>
                <b/>
                <i val="0"/>
                <color theme="0"/>
              </font>
              <fill>
                <patternFill>
                  <bgColor rgb="FF70AD47"/>
                </patternFill>
              </fill>
            </x14:dxf>
          </x14:cfRule>
          <xm:sqref>J107:J110</xm:sqref>
        </x14:conditionalFormatting>
        <x14:conditionalFormatting xmlns:xm="http://schemas.microsoft.com/office/excel/2006/main">
          <x14:cfRule type="cellIs" priority="37" operator="equal" id="{CCC164EF-8822-4304-B05F-CFD4FF9758A3}">
            <xm:f>tbl_choices!$D$7</xm:f>
            <x14:dxf>
              <font>
                <color theme="0"/>
              </font>
              <fill>
                <patternFill>
                  <bgColor rgb="FF757575"/>
                </patternFill>
              </fill>
            </x14:dxf>
          </x14:cfRule>
          <x14:cfRule type="cellIs" priority="38" operator="equal" id="{35BE6B45-9F0B-4C3C-9639-B1C0BAE8F9C4}">
            <xm:f>tbl_choices!$C$9</xm:f>
            <x14:dxf>
              <font>
                <b/>
                <i val="0"/>
                <color theme="0"/>
              </font>
              <fill>
                <patternFill>
                  <bgColor rgb="FFFF0000"/>
                </patternFill>
              </fill>
            </x14:dxf>
          </x14:cfRule>
          <x14:cfRule type="cellIs" priority="39" operator="equal" id="{712B00AF-D06A-4B0A-84AA-23DA9CD0817A}">
            <xm:f>tbl_choices!$C$8</xm:f>
            <x14:dxf>
              <font>
                <b/>
                <i val="0"/>
                <color theme="0"/>
              </font>
              <fill>
                <patternFill>
                  <bgColor rgb="FFFFC000"/>
                </patternFill>
              </fill>
            </x14:dxf>
          </x14:cfRule>
          <x14:cfRule type="cellIs" priority="40" operator="equal" id="{BCA56D7F-E4BF-4F6A-A760-6958542AD240}">
            <xm:f>tbl_choices!$C$7</xm:f>
            <x14:dxf>
              <font>
                <b/>
                <i val="0"/>
                <color theme="0"/>
              </font>
              <fill>
                <patternFill>
                  <bgColor rgb="FF70AD47"/>
                </patternFill>
              </fill>
            </x14:dxf>
          </x14:cfRule>
          <xm:sqref>J106</xm:sqref>
        </x14:conditionalFormatting>
        <x14:conditionalFormatting xmlns:xm="http://schemas.microsoft.com/office/excel/2006/main">
          <x14:cfRule type="cellIs" priority="33" operator="equal" id="{E4639B8F-1BB5-43F2-B6F9-B8739F2A06AF}">
            <xm:f>tbl_choices!$D$7</xm:f>
            <x14:dxf>
              <font>
                <color theme="0"/>
              </font>
              <fill>
                <patternFill>
                  <bgColor rgb="FF757575"/>
                </patternFill>
              </fill>
            </x14:dxf>
          </x14:cfRule>
          <x14:cfRule type="cellIs" priority="34" operator="equal" id="{4DCC26BF-FC74-4AA9-B06C-C083104FA95B}">
            <xm:f>tbl_choices!$C$9</xm:f>
            <x14:dxf>
              <font>
                <b/>
                <i val="0"/>
                <color theme="0"/>
              </font>
              <fill>
                <patternFill>
                  <bgColor rgb="FFFF0000"/>
                </patternFill>
              </fill>
            </x14:dxf>
          </x14:cfRule>
          <x14:cfRule type="cellIs" priority="35" operator="equal" id="{C785DB35-C4D9-48B0-8BE5-6C4CF2E735EB}">
            <xm:f>tbl_choices!$C$8</xm:f>
            <x14:dxf>
              <font>
                <b/>
                <i val="0"/>
                <color theme="0"/>
              </font>
              <fill>
                <patternFill>
                  <bgColor rgb="FFFFC000"/>
                </patternFill>
              </fill>
            </x14:dxf>
          </x14:cfRule>
          <x14:cfRule type="cellIs" priority="36" operator="equal" id="{59D76608-C9A1-49B1-A92D-BC811A948217}">
            <xm:f>tbl_choices!$C$7</xm:f>
            <x14:dxf>
              <font>
                <b/>
                <i val="0"/>
                <color theme="0"/>
              </font>
              <fill>
                <patternFill>
                  <bgColor rgb="FF70AD47"/>
                </patternFill>
              </fill>
            </x14:dxf>
          </x14:cfRule>
          <xm:sqref>J112:J113</xm:sqref>
        </x14:conditionalFormatting>
        <x14:conditionalFormatting xmlns:xm="http://schemas.microsoft.com/office/excel/2006/main">
          <x14:cfRule type="cellIs" priority="29" operator="equal" id="{AB48899E-1040-4A12-8EBB-10BD88FA4F2A}">
            <xm:f>tbl_choices!$D$7</xm:f>
            <x14:dxf>
              <font>
                <color theme="0"/>
              </font>
              <fill>
                <patternFill>
                  <bgColor rgb="FF757575"/>
                </patternFill>
              </fill>
            </x14:dxf>
          </x14:cfRule>
          <x14:cfRule type="cellIs" priority="30" operator="equal" id="{173BE33D-36AC-4343-951C-AF343C1C595B}">
            <xm:f>tbl_choices!$C$9</xm:f>
            <x14:dxf>
              <font>
                <b/>
                <i val="0"/>
                <color theme="0"/>
              </font>
              <fill>
                <patternFill>
                  <bgColor rgb="FFFF0000"/>
                </patternFill>
              </fill>
            </x14:dxf>
          </x14:cfRule>
          <x14:cfRule type="cellIs" priority="31" operator="equal" id="{8A1C3CF4-3ACB-47EF-A064-94D24EB4AEE1}">
            <xm:f>tbl_choices!$C$8</xm:f>
            <x14:dxf>
              <font>
                <b/>
                <i val="0"/>
                <color theme="0"/>
              </font>
              <fill>
                <patternFill>
                  <bgColor rgb="FFFFC000"/>
                </patternFill>
              </fill>
            </x14:dxf>
          </x14:cfRule>
          <x14:cfRule type="cellIs" priority="32" operator="equal" id="{7C48D0A4-CC0C-47DB-9827-7D0A39FC0070}">
            <xm:f>tbl_choices!$C$7</xm:f>
            <x14:dxf>
              <font>
                <b/>
                <i val="0"/>
                <color theme="0"/>
              </font>
              <fill>
                <patternFill>
                  <bgColor rgb="FF70AD47"/>
                </patternFill>
              </fill>
            </x14:dxf>
          </x14:cfRule>
          <xm:sqref>J115</xm:sqref>
        </x14:conditionalFormatting>
        <x14:conditionalFormatting xmlns:xm="http://schemas.microsoft.com/office/excel/2006/main">
          <x14:cfRule type="cellIs" priority="25" operator="equal" id="{E2F21913-DA54-4E03-9E66-18095D3076AE}">
            <xm:f>tbl_choices!$D$7</xm:f>
            <x14:dxf>
              <font>
                <color theme="0"/>
              </font>
              <fill>
                <patternFill>
                  <bgColor rgb="FF757575"/>
                </patternFill>
              </fill>
            </x14:dxf>
          </x14:cfRule>
          <x14:cfRule type="cellIs" priority="26" operator="equal" id="{C3DF7C76-6496-45F0-8E2B-A37DF978116B}">
            <xm:f>tbl_choices!$C$9</xm:f>
            <x14:dxf>
              <font>
                <b/>
                <i val="0"/>
                <color theme="0"/>
              </font>
              <fill>
                <patternFill>
                  <bgColor rgb="FFFF0000"/>
                </patternFill>
              </fill>
            </x14:dxf>
          </x14:cfRule>
          <x14:cfRule type="cellIs" priority="27" operator="equal" id="{42D57A7B-9676-493B-A29F-28914B03BEEB}">
            <xm:f>tbl_choices!$C$8</xm:f>
            <x14:dxf>
              <font>
                <b/>
                <i val="0"/>
                <color theme="0"/>
              </font>
              <fill>
                <patternFill>
                  <bgColor rgb="FFFFC000"/>
                </patternFill>
              </fill>
            </x14:dxf>
          </x14:cfRule>
          <x14:cfRule type="cellIs" priority="28" operator="equal" id="{8E639AD1-C2AE-41FA-B07B-FE0C87308FF3}">
            <xm:f>tbl_choices!$C$7</xm:f>
            <x14:dxf>
              <font>
                <b/>
                <i val="0"/>
                <color theme="0"/>
              </font>
              <fill>
                <patternFill>
                  <bgColor rgb="FF70AD47"/>
                </patternFill>
              </fill>
            </x14:dxf>
          </x14:cfRule>
          <xm:sqref>J111</xm:sqref>
        </x14:conditionalFormatting>
        <x14:conditionalFormatting xmlns:xm="http://schemas.microsoft.com/office/excel/2006/main">
          <x14:cfRule type="cellIs" priority="21" operator="equal" id="{D39B6EE2-2626-41BF-989E-36AF3C346754}">
            <xm:f>tbl_choices!$D$7</xm:f>
            <x14:dxf>
              <font>
                <color theme="0"/>
              </font>
              <fill>
                <patternFill>
                  <bgColor rgb="FF757575"/>
                </patternFill>
              </fill>
            </x14:dxf>
          </x14:cfRule>
          <x14:cfRule type="cellIs" priority="22" operator="equal" id="{AEFBC48D-5C27-4E68-B598-DB4FFE23F806}">
            <xm:f>tbl_choices!$C$9</xm:f>
            <x14:dxf>
              <font>
                <b/>
                <i val="0"/>
                <color theme="0"/>
              </font>
              <fill>
                <patternFill>
                  <bgColor rgb="FFFF0000"/>
                </patternFill>
              </fill>
            </x14:dxf>
          </x14:cfRule>
          <x14:cfRule type="cellIs" priority="23" operator="equal" id="{4492E45B-B61C-4698-BFDA-C6485F3E6286}">
            <xm:f>tbl_choices!$C$8</xm:f>
            <x14:dxf>
              <font>
                <b/>
                <i val="0"/>
                <color theme="0"/>
              </font>
              <fill>
                <patternFill>
                  <bgColor rgb="FFFFC000"/>
                </patternFill>
              </fill>
            </x14:dxf>
          </x14:cfRule>
          <x14:cfRule type="cellIs" priority="24" operator="equal" id="{F57B536A-1834-488A-9D1E-3AE2ECCB2F7B}">
            <xm:f>tbl_choices!$C$7</xm:f>
            <x14:dxf>
              <font>
                <b/>
                <i val="0"/>
                <color theme="0"/>
              </font>
              <fill>
                <patternFill>
                  <bgColor rgb="FF70AD47"/>
                </patternFill>
              </fill>
            </x14:dxf>
          </x14:cfRule>
          <xm:sqref>J114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L108"/>
  <sheetViews>
    <sheetView showGridLines="0" showRowColHeaders="0" rightToLeft="1" workbookViewId="0"/>
  </sheetViews>
  <sheetFormatPr defaultColWidth="8.85546875" defaultRowHeight="15" x14ac:dyDescent="0.25"/>
  <cols>
    <col min="1" max="1" width="8.140625" style="6" customWidth="1"/>
    <col min="2" max="2" width="31.42578125" style="6" customWidth="1"/>
    <col min="3" max="3" width="7.42578125" style="6" customWidth="1"/>
    <col min="4" max="10" width="8.85546875" style="6"/>
    <col min="11" max="11" width="11.85546875" style="6" customWidth="1"/>
    <col min="12" max="12" width="8.85546875" style="6" customWidth="1"/>
    <col min="13" max="16384" width="8.85546875" style="6"/>
  </cols>
  <sheetData>
    <row r="1" spans="1:12" ht="25.5" customHeight="1" x14ac:dyDescent="0.25">
      <c r="A1" s="67"/>
      <c r="B1" s="347"/>
      <c r="C1" s="347"/>
      <c r="D1" s="347"/>
      <c r="E1" s="347"/>
      <c r="F1" s="347"/>
      <c r="G1" s="347"/>
      <c r="H1" s="347"/>
      <c r="I1" s="347"/>
      <c r="J1" s="347"/>
      <c r="K1" s="347"/>
      <c r="L1" s="51"/>
    </row>
    <row r="2" spans="1:12" ht="138" customHeight="1" x14ac:dyDescent="0.25">
      <c r="A2" s="68"/>
      <c r="B2" s="348"/>
      <c r="C2" s="348"/>
      <c r="D2" s="348"/>
      <c r="E2" s="348"/>
      <c r="F2" s="348"/>
      <c r="G2" s="348"/>
      <c r="H2" s="348"/>
      <c r="I2" s="348"/>
      <c r="J2" s="348"/>
      <c r="K2" s="348"/>
      <c r="L2" s="54"/>
    </row>
    <row r="3" spans="1:12" ht="24.95" customHeight="1" x14ac:dyDescent="0.5">
      <c r="A3" s="69"/>
      <c r="B3" s="351" t="str">
        <f>"المستوى العام لالتزام نظام ( "&amp;'معلومات أساسية عن الأنظمة'!C9&amp;" )"</f>
        <v>المستوى العام لالتزام نظام (  )</v>
      </c>
      <c r="C3" s="352"/>
      <c r="D3" s="352"/>
      <c r="E3" s="352"/>
      <c r="F3" s="352"/>
      <c r="G3" s="352"/>
      <c r="H3" s="352"/>
      <c r="I3" s="352"/>
      <c r="J3" s="352"/>
      <c r="K3" s="353"/>
      <c r="L3" s="70"/>
    </row>
    <row r="4" spans="1:12" ht="24.95" customHeight="1" x14ac:dyDescent="0.25">
      <c r="A4" s="69"/>
      <c r="B4" s="61"/>
      <c r="C4" s="61"/>
      <c r="D4" s="61"/>
      <c r="E4" s="61"/>
      <c r="F4" s="61"/>
      <c r="G4" s="61"/>
      <c r="H4" s="61"/>
      <c r="I4" s="61"/>
      <c r="J4" s="61"/>
      <c r="K4" s="61"/>
      <c r="L4" s="70"/>
    </row>
    <row r="5" spans="1:12" ht="24.95" customHeight="1" x14ac:dyDescent="0.25">
      <c r="A5" s="69"/>
      <c r="B5" s="61"/>
      <c r="C5" s="61"/>
      <c r="D5" s="61"/>
      <c r="E5" s="61"/>
      <c r="F5" s="61"/>
      <c r="G5" s="61"/>
      <c r="H5" s="61"/>
      <c r="I5" s="61"/>
      <c r="J5" s="61"/>
      <c r="K5" s="61"/>
      <c r="L5" s="70"/>
    </row>
    <row r="6" spans="1:12" ht="24.95" customHeight="1" x14ac:dyDescent="0.5">
      <c r="A6" s="69"/>
      <c r="B6" s="349" t="s">
        <v>7</v>
      </c>
      <c r="C6" s="350"/>
      <c r="D6" s="61"/>
      <c r="E6" s="61"/>
      <c r="F6" s="61"/>
      <c r="G6" s="61"/>
      <c r="H6" s="61"/>
      <c r="I6" s="61"/>
      <c r="J6" s="61"/>
      <c r="K6" s="61"/>
      <c r="L6" s="70"/>
    </row>
    <row r="7" spans="1:12" ht="24.95" customHeight="1" x14ac:dyDescent="0.4">
      <c r="A7" s="69"/>
      <c r="B7" s="144" t="s">
        <v>18</v>
      </c>
      <c r="C7" s="139">
        <f>SUM(C20,C43,C66,C89)</f>
        <v>0</v>
      </c>
      <c r="D7" s="61"/>
      <c r="E7" s="61"/>
      <c r="F7" s="61"/>
      <c r="G7" s="61"/>
      <c r="H7" s="61"/>
      <c r="I7" s="61"/>
      <c r="J7" s="61"/>
      <c r="K7" s="61"/>
      <c r="L7" s="70"/>
    </row>
    <row r="8" spans="1:12" ht="24.95" customHeight="1" x14ac:dyDescent="0.4">
      <c r="A8" s="69"/>
      <c r="B8" s="144" t="s">
        <v>19</v>
      </c>
      <c r="C8" s="139">
        <f>SUM(C21,C44,C67,C90)</f>
        <v>0</v>
      </c>
      <c r="D8" s="61"/>
      <c r="E8" s="61"/>
      <c r="F8" s="61"/>
      <c r="G8" s="61"/>
      <c r="H8" s="61"/>
      <c r="I8" s="61"/>
      <c r="J8" s="61"/>
      <c r="K8" s="61"/>
      <c r="L8" s="70"/>
    </row>
    <row r="9" spans="1:12" ht="24.95" customHeight="1" x14ac:dyDescent="0.4">
      <c r="A9" s="69"/>
      <c r="B9" s="144" t="s">
        <v>20</v>
      </c>
      <c r="C9" s="139">
        <f>SUM(C22,C45,C68,C91)</f>
        <v>0</v>
      </c>
      <c r="D9" s="61"/>
      <c r="E9" s="61"/>
      <c r="F9" s="61"/>
      <c r="G9" s="61"/>
      <c r="H9" s="61"/>
      <c r="I9" s="61"/>
      <c r="J9" s="61"/>
      <c r="K9" s="61"/>
      <c r="L9" s="70"/>
    </row>
    <row r="10" spans="1:12" ht="24.95" customHeight="1" x14ac:dyDescent="0.4">
      <c r="A10" s="69"/>
      <c r="B10" s="144" t="s">
        <v>327</v>
      </c>
      <c r="C10" s="139">
        <f>SUM(C23,C46,C69,C92)</f>
        <v>0</v>
      </c>
      <c r="D10" s="61"/>
      <c r="E10" s="61"/>
      <c r="F10" s="61"/>
      <c r="G10" s="61"/>
      <c r="H10" s="61"/>
      <c r="I10" s="61"/>
      <c r="J10" s="61"/>
      <c r="K10" s="61"/>
      <c r="L10" s="70"/>
    </row>
    <row r="11" spans="1:12" ht="24.95" customHeight="1" x14ac:dyDescent="0.25">
      <c r="A11" s="69"/>
      <c r="B11" s="61"/>
      <c r="C11" s="61"/>
      <c r="D11" s="61"/>
      <c r="E11" s="61"/>
      <c r="F11" s="61"/>
      <c r="G11" s="61"/>
      <c r="H11" s="61"/>
      <c r="I11" s="61"/>
      <c r="J11" s="61"/>
      <c r="K11" s="61"/>
      <c r="L11" s="70"/>
    </row>
    <row r="12" spans="1:12" ht="24.95" customHeight="1" x14ac:dyDescent="0.25">
      <c r="A12" s="69"/>
      <c r="B12" s="61"/>
      <c r="C12" s="61"/>
      <c r="D12" s="61"/>
      <c r="E12" s="61"/>
      <c r="F12" s="61"/>
      <c r="G12" s="61"/>
      <c r="H12" s="61"/>
      <c r="I12" s="61"/>
      <c r="J12" s="61"/>
      <c r="K12" s="61"/>
      <c r="L12" s="70"/>
    </row>
    <row r="13" spans="1:12" ht="24.95" customHeight="1" x14ac:dyDescent="0.25">
      <c r="A13" s="69"/>
      <c r="B13" s="61"/>
      <c r="C13" s="61"/>
      <c r="D13" s="61"/>
      <c r="E13" s="61"/>
      <c r="F13" s="61"/>
      <c r="G13" s="61"/>
      <c r="H13" s="61"/>
      <c r="I13" s="61"/>
      <c r="J13" s="61"/>
      <c r="K13" s="61"/>
      <c r="L13" s="70"/>
    </row>
    <row r="14" spans="1:12" ht="24.95" customHeight="1" x14ac:dyDescent="0.25">
      <c r="A14" s="69"/>
      <c r="B14" s="61"/>
      <c r="C14" s="61"/>
      <c r="D14" s="61"/>
      <c r="E14" s="61"/>
      <c r="F14" s="61"/>
      <c r="G14" s="61"/>
      <c r="H14" s="61"/>
      <c r="I14" s="61"/>
      <c r="J14" s="61"/>
      <c r="K14" s="61"/>
      <c r="L14" s="70"/>
    </row>
    <row r="15" spans="1:12" x14ac:dyDescent="0.25">
      <c r="A15" s="78"/>
      <c r="B15" s="78"/>
      <c r="C15" s="78"/>
      <c r="D15" s="78"/>
      <c r="E15" s="78"/>
      <c r="F15" s="78"/>
      <c r="G15" s="78"/>
      <c r="H15" s="78"/>
      <c r="I15" s="78"/>
      <c r="J15" s="78"/>
      <c r="K15" s="78"/>
      <c r="L15" s="78"/>
    </row>
    <row r="16" spans="1:12" x14ac:dyDescent="0.25">
      <c r="A16" s="77"/>
      <c r="B16" s="78"/>
      <c r="C16" s="78"/>
      <c r="D16" s="78"/>
      <c r="E16" s="78"/>
      <c r="F16" s="78"/>
      <c r="G16" s="78"/>
      <c r="H16" s="78"/>
      <c r="I16" s="78"/>
      <c r="J16" s="78"/>
      <c r="K16" s="78"/>
      <c r="L16" s="79"/>
    </row>
    <row r="17" spans="1:12" ht="27" customHeight="1" x14ac:dyDescent="0.5">
      <c r="A17" s="71"/>
      <c r="B17" s="354" t="s">
        <v>351</v>
      </c>
      <c r="C17" s="355"/>
      <c r="D17" s="355"/>
      <c r="E17" s="355"/>
      <c r="F17" s="355"/>
      <c r="G17" s="355"/>
      <c r="H17" s="355"/>
      <c r="I17" s="355"/>
      <c r="J17" s="355"/>
      <c r="K17" s="356"/>
      <c r="L17" s="72"/>
    </row>
    <row r="18" spans="1:12" x14ac:dyDescent="0.25">
      <c r="A18" s="71"/>
      <c r="B18" s="63"/>
      <c r="C18" s="63"/>
      <c r="D18" s="63"/>
      <c r="E18" s="63"/>
      <c r="F18" s="63"/>
      <c r="G18" s="63"/>
      <c r="H18" s="63"/>
      <c r="I18" s="63"/>
      <c r="J18" s="63"/>
      <c r="K18" s="63"/>
      <c r="L18" s="73"/>
    </row>
    <row r="19" spans="1:12" ht="24.75" x14ac:dyDescent="0.5">
      <c r="A19" s="71"/>
      <c r="B19" s="349" t="s">
        <v>7</v>
      </c>
      <c r="C19" s="350"/>
      <c r="D19" s="62"/>
      <c r="E19" s="62"/>
      <c r="F19" s="62"/>
      <c r="G19" s="62"/>
      <c r="H19" s="62"/>
      <c r="I19" s="62"/>
      <c r="J19" s="62"/>
      <c r="K19" s="62"/>
      <c r="L19" s="72"/>
    </row>
    <row r="20" spans="1:12" ht="24.95" customHeight="1" x14ac:dyDescent="0.4">
      <c r="A20" s="71"/>
      <c r="B20" s="144" t="s">
        <v>18</v>
      </c>
      <c r="C20" s="139">
        <f>IF('معلومات أساسية عن الأنظمة'!C9 = "", 0, COUNTIFS('حالة الالتزام بالضوابط - نظام ٢'!I11:I27, tbl_choices!C7,'حالة الالتزام بالضوابط - نظام ٢'!F11:F27,"أساسي"))</f>
        <v>0</v>
      </c>
      <c r="D20" s="62"/>
      <c r="E20" s="62"/>
      <c r="F20" s="62"/>
      <c r="G20" s="62"/>
      <c r="H20" s="62"/>
      <c r="I20" s="62"/>
      <c r="J20" s="62"/>
      <c r="K20" s="62"/>
      <c r="L20" s="72"/>
    </row>
    <row r="21" spans="1:12" ht="24.95" customHeight="1" x14ac:dyDescent="0.4">
      <c r="A21" s="71"/>
      <c r="B21" s="144" t="s">
        <v>19</v>
      </c>
      <c r="C21" s="139">
        <f>IF('معلومات أساسية عن الأنظمة'!C9 = "", 0, COUNTIFS('حالة الالتزام بالضوابط - نظام ٢'!I11:I27, tbl_choices!C8,'حالة الالتزام بالضوابط - نظام ٢'!F11:F27,"أساسي"))</f>
        <v>0</v>
      </c>
      <c r="D21" s="62"/>
      <c r="E21" s="62"/>
      <c r="F21" s="62"/>
      <c r="G21" s="62"/>
      <c r="H21" s="62"/>
      <c r="I21" s="62"/>
      <c r="J21" s="62"/>
      <c r="K21" s="62"/>
      <c r="L21" s="72"/>
    </row>
    <row r="22" spans="1:12" ht="24.95" customHeight="1" x14ac:dyDescent="0.4">
      <c r="A22" s="71"/>
      <c r="B22" s="144" t="s">
        <v>20</v>
      </c>
      <c r="C22" s="139">
        <f>IF('معلومات أساسية عن الأنظمة'!C9 = "", 0, COUNTIFS('حالة الالتزام بالضوابط - نظام ٢'!I11:I27, tbl_choices!C9,'حالة الالتزام بالضوابط - نظام ٢'!F11:F27,"أساسي"))</f>
        <v>0</v>
      </c>
      <c r="D22" s="62"/>
      <c r="E22" s="62"/>
      <c r="F22" s="62"/>
      <c r="G22" s="62"/>
      <c r="H22" s="62"/>
      <c r="I22" s="62"/>
      <c r="J22" s="62"/>
      <c r="K22" s="62"/>
      <c r="L22" s="72"/>
    </row>
    <row r="23" spans="1:12" ht="24.95" customHeight="1" x14ac:dyDescent="0.4">
      <c r="A23" s="71"/>
      <c r="B23" s="144" t="s">
        <v>327</v>
      </c>
      <c r="C23" s="139">
        <f>IF('معلومات أساسية عن الأنظمة'!C9 = "", 0, COUNTIFS('حالة الالتزام بالضوابط - نظام ٢'!I11:I27, tbl_choices!C10,'حالة الالتزام بالضوابط - نظام ٢'!F11:F27,"أساسي"))</f>
        <v>0</v>
      </c>
      <c r="D23" s="62"/>
      <c r="E23" s="62"/>
      <c r="F23" s="62"/>
      <c r="G23" s="62"/>
      <c r="H23" s="62"/>
      <c r="I23" s="62"/>
      <c r="J23" s="62"/>
      <c r="K23" s="62"/>
      <c r="L23" s="72"/>
    </row>
    <row r="24" spans="1:12" x14ac:dyDescent="0.25">
      <c r="A24" s="71"/>
      <c r="B24" s="62"/>
      <c r="C24" s="62"/>
      <c r="D24" s="62"/>
      <c r="E24" s="62"/>
      <c r="F24" s="62"/>
      <c r="G24" s="62"/>
      <c r="H24" s="62"/>
      <c r="I24" s="62"/>
      <c r="J24" s="62"/>
      <c r="K24" s="62"/>
      <c r="L24" s="72"/>
    </row>
    <row r="25" spans="1:12" x14ac:dyDescent="0.25">
      <c r="A25" s="71"/>
      <c r="B25" s="62"/>
      <c r="C25" s="62"/>
      <c r="D25" s="62"/>
      <c r="E25" s="62"/>
      <c r="F25" s="62"/>
      <c r="G25" s="62"/>
      <c r="H25" s="62"/>
      <c r="I25" s="62"/>
      <c r="J25" s="62"/>
      <c r="K25" s="62"/>
      <c r="L25" s="72"/>
    </row>
    <row r="26" spans="1:12" x14ac:dyDescent="0.25">
      <c r="A26" s="71"/>
      <c r="B26" s="62"/>
      <c r="C26" s="62"/>
      <c r="D26" s="62"/>
      <c r="E26" s="62"/>
      <c r="F26" s="62"/>
      <c r="G26" s="62"/>
      <c r="H26" s="62"/>
      <c r="I26" s="62"/>
      <c r="J26" s="62"/>
      <c r="K26" s="62"/>
      <c r="L26" s="72"/>
    </row>
    <row r="27" spans="1:12" x14ac:dyDescent="0.25">
      <c r="A27" s="71"/>
      <c r="B27" s="62"/>
      <c r="C27" s="62"/>
      <c r="D27" s="62"/>
      <c r="E27" s="62"/>
      <c r="F27" s="62"/>
      <c r="G27" s="62"/>
      <c r="H27" s="62"/>
      <c r="I27" s="62"/>
      <c r="J27" s="62"/>
      <c r="K27" s="62"/>
      <c r="L27" s="72"/>
    </row>
    <row r="28" spans="1:12" x14ac:dyDescent="0.25">
      <c r="A28" s="71"/>
      <c r="B28" s="62"/>
      <c r="C28" s="62"/>
      <c r="D28" s="62"/>
      <c r="E28" s="62"/>
      <c r="F28" s="62"/>
      <c r="G28" s="62"/>
      <c r="H28" s="62"/>
      <c r="I28" s="62"/>
      <c r="J28" s="62"/>
      <c r="K28" s="62"/>
      <c r="L28" s="72"/>
    </row>
    <row r="29" spans="1:12" x14ac:dyDescent="0.25">
      <c r="A29" s="71"/>
      <c r="B29" s="62"/>
      <c r="C29" s="62"/>
      <c r="D29" s="62"/>
      <c r="E29" s="62"/>
      <c r="F29" s="62"/>
      <c r="G29" s="62"/>
      <c r="H29" s="62"/>
      <c r="I29" s="62"/>
      <c r="J29" s="62"/>
      <c r="K29" s="62"/>
      <c r="L29" s="72"/>
    </row>
    <row r="30" spans="1:12" x14ac:dyDescent="0.25">
      <c r="A30" s="71"/>
      <c r="B30" s="62"/>
      <c r="C30" s="62"/>
      <c r="D30" s="62"/>
      <c r="E30" s="62"/>
      <c r="F30" s="62"/>
      <c r="G30" s="62"/>
      <c r="H30" s="62"/>
      <c r="I30" s="62"/>
      <c r="J30" s="62"/>
      <c r="K30" s="62"/>
      <c r="L30" s="72"/>
    </row>
    <row r="31" spans="1:12" x14ac:dyDescent="0.25">
      <c r="A31" s="71"/>
      <c r="B31" s="62"/>
      <c r="C31" s="62"/>
      <c r="D31" s="62"/>
      <c r="E31" s="62"/>
      <c r="F31" s="62"/>
      <c r="G31" s="62"/>
      <c r="H31" s="62"/>
      <c r="I31" s="62"/>
      <c r="J31" s="62"/>
      <c r="K31" s="62"/>
      <c r="L31" s="72"/>
    </row>
    <row r="32" spans="1:12" x14ac:dyDescent="0.25">
      <c r="A32" s="71"/>
      <c r="B32" s="62"/>
      <c r="C32" s="62"/>
      <c r="D32" s="62"/>
      <c r="E32" s="62"/>
      <c r="F32" s="62"/>
      <c r="G32" s="62"/>
      <c r="H32" s="62"/>
      <c r="I32" s="62"/>
      <c r="J32" s="62"/>
      <c r="K32" s="62"/>
      <c r="L32" s="72"/>
    </row>
    <row r="33" spans="1:12" x14ac:dyDescent="0.25">
      <c r="A33" s="71"/>
      <c r="B33" s="62"/>
      <c r="C33" s="62"/>
      <c r="D33" s="62"/>
      <c r="E33" s="62"/>
      <c r="F33" s="62"/>
      <c r="G33" s="62"/>
      <c r="H33" s="62"/>
      <c r="I33" s="62"/>
      <c r="J33" s="62"/>
      <c r="K33" s="62"/>
      <c r="L33" s="72"/>
    </row>
    <row r="34" spans="1:12" x14ac:dyDescent="0.25">
      <c r="A34" s="71"/>
      <c r="B34" s="62"/>
      <c r="C34" s="62"/>
      <c r="D34" s="62"/>
      <c r="E34" s="62"/>
      <c r="F34" s="62"/>
      <c r="G34" s="62"/>
      <c r="H34" s="62"/>
      <c r="I34" s="62"/>
      <c r="J34" s="62"/>
      <c r="K34" s="62"/>
      <c r="L34" s="72"/>
    </row>
    <row r="35" spans="1:12" x14ac:dyDescent="0.25">
      <c r="A35" s="71"/>
      <c r="B35" s="62"/>
      <c r="C35" s="62"/>
      <c r="D35" s="62"/>
      <c r="E35" s="62"/>
      <c r="F35" s="62"/>
      <c r="G35" s="62"/>
      <c r="H35" s="62"/>
      <c r="I35" s="62"/>
      <c r="J35" s="62"/>
      <c r="K35" s="62"/>
      <c r="L35" s="72"/>
    </row>
    <row r="36" spans="1:12" x14ac:dyDescent="0.25">
      <c r="A36" s="71"/>
      <c r="B36" s="62"/>
      <c r="C36" s="62"/>
      <c r="D36" s="62"/>
      <c r="E36" s="62"/>
      <c r="F36" s="62"/>
      <c r="G36" s="62"/>
      <c r="H36" s="62"/>
      <c r="I36" s="62"/>
      <c r="J36" s="62"/>
      <c r="K36" s="62"/>
      <c r="L36" s="72"/>
    </row>
    <row r="37" spans="1:12" x14ac:dyDescent="0.25">
      <c r="A37" s="71"/>
      <c r="B37" s="62"/>
      <c r="C37" s="62"/>
      <c r="D37" s="62"/>
      <c r="E37" s="62"/>
      <c r="F37" s="62"/>
      <c r="G37" s="62"/>
      <c r="H37" s="62"/>
      <c r="I37" s="62"/>
      <c r="J37" s="62"/>
      <c r="K37" s="62"/>
      <c r="L37" s="72"/>
    </row>
    <row r="38" spans="1:12" x14ac:dyDescent="0.25">
      <c r="A38" s="74"/>
      <c r="B38" s="75"/>
      <c r="C38" s="75"/>
      <c r="D38" s="75"/>
      <c r="E38" s="75"/>
      <c r="F38" s="75"/>
      <c r="G38" s="75"/>
      <c r="H38" s="75"/>
      <c r="I38" s="75"/>
      <c r="J38" s="75"/>
      <c r="K38" s="75"/>
      <c r="L38" s="76"/>
    </row>
    <row r="39" spans="1:12" x14ac:dyDescent="0.25">
      <c r="A39" s="77"/>
      <c r="B39" s="78"/>
      <c r="C39" s="78"/>
      <c r="D39" s="78"/>
      <c r="E39" s="78"/>
      <c r="F39" s="78"/>
      <c r="G39" s="78"/>
      <c r="H39" s="78"/>
      <c r="I39" s="78"/>
      <c r="J39" s="78"/>
      <c r="K39" s="78"/>
      <c r="L39" s="79"/>
    </row>
    <row r="40" spans="1:12" ht="27" customHeight="1" x14ac:dyDescent="0.5">
      <c r="A40" s="71"/>
      <c r="B40" s="357" t="s">
        <v>74</v>
      </c>
      <c r="C40" s="358"/>
      <c r="D40" s="358"/>
      <c r="E40" s="358"/>
      <c r="F40" s="358"/>
      <c r="G40" s="358"/>
      <c r="H40" s="358"/>
      <c r="I40" s="358"/>
      <c r="J40" s="358"/>
      <c r="K40" s="359"/>
      <c r="L40" s="72"/>
    </row>
    <row r="41" spans="1:12" x14ac:dyDescent="0.25">
      <c r="A41" s="71"/>
      <c r="B41" s="62"/>
      <c r="C41" s="62"/>
      <c r="D41" s="62"/>
      <c r="E41" s="62"/>
      <c r="F41" s="62"/>
      <c r="G41" s="62"/>
      <c r="H41" s="62"/>
      <c r="I41" s="62"/>
      <c r="J41" s="62"/>
      <c r="K41" s="62"/>
      <c r="L41" s="72"/>
    </row>
    <row r="42" spans="1:12" ht="24.75" x14ac:dyDescent="0.5">
      <c r="A42" s="71"/>
      <c r="B42" s="349" t="s">
        <v>7</v>
      </c>
      <c r="C42" s="350"/>
      <c r="D42" s="62"/>
      <c r="E42" s="62"/>
      <c r="F42" s="62"/>
      <c r="G42" s="62"/>
      <c r="H42" s="62"/>
      <c r="I42" s="62"/>
      <c r="J42" s="62"/>
      <c r="K42" s="62"/>
      <c r="L42" s="72"/>
    </row>
    <row r="43" spans="1:12" ht="24.95" customHeight="1" x14ac:dyDescent="0.4">
      <c r="A43" s="71"/>
      <c r="B43" s="144" t="s">
        <v>18</v>
      </c>
      <c r="C43" s="139">
        <f>IF('معلومات أساسية عن الأنظمة'!C9 = "", 0, COUNTIFS('حالة الالتزام بالضوابط - نظام ٢'!I28:I105, tbl_choices!C7,'حالة الالتزام بالضوابط - نظام ٢'!F28:F105,"أساسي"))</f>
        <v>0</v>
      </c>
      <c r="D43" s="62"/>
      <c r="E43" s="62"/>
      <c r="F43" s="62"/>
      <c r="G43" s="62"/>
      <c r="H43" s="62"/>
      <c r="I43" s="62"/>
      <c r="J43" s="62"/>
      <c r="K43" s="62"/>
      <c r="L43" s="72"/>
    </row>
    <row r="44" spans="1:12" ht="24.95" customHeight="1" x14ac:dyDescent="0.4">
      <c r="A44" s="71"/>
      <c r="B44" s="144" t="s">
        <v>19</v>
      </c>
      <c r="C44" s="139">
        <f>IF('معلومات أساسية عن الأنظمة'!C9 = "", 0, COUNTIFS('حالة الالتزام بالضوابط - نظام ٢'!I28:I105, tbl_choices!C8,'حالة الالتزام بالضوابط - نظام ٢'!F28:F105,"أساسي"))</f>
        <v>0</v>
      </c>
      <c r="D44" s="62"/>
      <c r="E44" s="62"/>
      <c r="F44" s="62"/>
      <c r="G44" s="62"/>
      <c r="H44" s="62"/>
      <c r="I44" s="62"/>
      <c r="J44" s="62"/>
      <c r="K44" s="62"/>
      <c r="L44" s="72"/>
    </row>
    <row r="45" spans="1:12" ht="24.95" customHeight="1" x14ac:dyDescent="0.4">
      <c r="A45" s="71"/>
      <c r="B45" s="144" t="s">
        <v>20</v>
      </c>
      <c r="C45" s="139">
        <f>IF('معلومات أساسية عن الأنظمة'!C9 = "", 0, COUNTIFS('حالة الالتزام بالضوابط - نظام ٢'!I28:I105, tbl_choices!C9,'حالة الالتزام بالضوابط - نظام ٢'!F28:F105,"أساسي"))</f>
        <v>0</v>
      </c>
      <c r="D45" s="62"/>
      <c r="E45" s="62"/>
      <c r="F45" s="62"/>
      <c r="G45" s="62"/>
      <c r="H45" s="62"/>
      <c r="I45" s="62"/>
      <c r="J45" s="62"/>
      <c r="K45" s="62"/>
      <c r="L45" s="72"/>
    </row>
    <row r="46" spans="1:12" ht="24.95" customHeight="1" x14ac:dyDescent="0.4">
      <c r="A46" s="71"/>
      <c r="B46" s="144" t="s">
        <v>327</v>
      </c>
      <c r="C46" s="139">
        <f>IF('معلومات أساسية عن الأنظمة'!C9 = "", 0, COUNTIFS('حالة الالتزام بالضوابط - نظام ٢'!I28:I105, tbl_choices!C10,'حالة الالتزام بالضوابط - نظام ٢'!F28:F105,"أساسي"))</f>
        <v>0</v>
      </c>
      <c r="D46" s="62"/>
      <c r="E46" s="62"/>
      <c r="F46" s="62"/>
      <c r="G46" s="62"/>
      <c r="H46" s="62"/>
      <c r="I46" s="62"/>
      <c r="J46" s="62"/>
      <c r="K46" s="62"/>
      <c r="L46" s="72"/>
    </row>
    <row r="47" spans="1:12" x14ac:dyDescent="0.25">
      <c r="A47" s="71"/>
      <c r="B47" s="62"/>
      <c r="C47" s="62"/>
      <c r="D47" s="62"/>
      <c r="E47" s="62"/>
      <c r="F47" s="62"/>
      <c r="G47" s="62"/>
      <c r="H47" s="62"/>
      <c r="I47" s="62"/>
      <c r="J47" s="62"/>
      <c r="K47" s="62"/>
      <c r="L47" s="72"/>
    </row>
    <row r="48" spans="1:12" x14ac:dyDescent="0.25">
      <c r="A48" s="71"/>
      <c r="B48" s="62"/>
      <c r="C48" s="62"/>
      <c r="D48" s="62"/>
      <c r="E48" s="62"/>
      <c r="F48" s="62"/>
      <c r="G48" s="62"/>
      <c r="H48" s="62"/>
      <c r="I48" s="62"/>
      <c r="J48" s="62"/>
      <c r="K48" s="62"/>
      <c r="L48" s="72"/>
    </row>
    <row r="49" spans="1:12" x14ac:dyDescent="0.25">
      <c r="A49" s="71"/>
      <c r="B49" s="62"/>
      <c r="C49" s="62"/>
      <c r="D49" s="62"/>
      <c r="E49" s="62"/>
      <c r="F49" s="62"/>
      <c r="G49" s="62"/>
      <c r="H49" s="62"/>
      <c r="I49" s="62"/>
      <c r="J49" s="62"/>
      <c r="K49" s="62"/>
      <c r="L49" s="72"/>
    </row>
    <row r="50" spans="1:12" x14ac:dyDescent="0.25">
      <c r="A50" s="71"/>
      <c r="B50" s="62"/>
      <c r="C50" s="62"/>
      <c r="D50" s="62"/>
      <c r="E50" s="62"/>
      <c r="F50" s="62"/>
      <c r="G50" s="62"/>
      <c r="H50" s="62"/>
      <c r="I50" s="62"/>
      <c r="J50" s="62"/>
      <c r="K50" s="62"/>
      <c r="L50" s="72"/>
    </row>
    <row r="51" spans="1:12" x14ac:dyDescent="0.25">
      <c r="A51" s="71"/>
      <c r="B51" s="62"/>
      <c r="C51" s="62"/>
      <c r="D51" s="62"/>
      <c r="E51" s="62"/>
      <c r="F51" s="62"/>
      <c r="G51" s="62"/>
      <c r="H51" s="62"/>
      <c r="I51" s="62"/>
      <c r="J51" s="62"/>
      <c r="K51" s="62"/>
      <c r="L51" s="72"/>
    </row>
    <row r="52" spans="1:12" x14ac:dyDescent="0.25">
      <c r="A52" s="71"/>
      <c r="B52" s="62"/>
      <c r="C52" s="62"/>
      <c r="D52" s="62"/>
      <c r="E52" s="62"/>
      <c r="F52" s="62"/>
      <c r="G52" s="62"/>
      <c r="H52" s="62"/>
      <c r="I52" s="62"/>
      <c r="J52" s="62"/>
      <c r="K52" s="62"/>
      <c r="L52" s="72"/>
    </row>
    <row r="53" spans="1:12" x14ac:dyDescent="0.25">
      <c r="A53" s="71"/>
      <c r="B53" s="62"/>
      <c r="C53" s="62"/>
      <c r="D53" s="62"/>
      <c r="E53" s="62"/>
      <c r="F53" s="62"/>
      <c r="G53" s="62"/>
      <c r="H53" s="62"/>
      <c r="I53" s="62"/>
      <c r="J53" s="62"/>
      <c r="K53" s="62"/>
      <c r="L53" s="72"/>
    </row>
    <row r="54" spans="1:12" x14ac:dyDescent="0.25">
      <c r="A54" s="71"/>
      <c r="B54" s="62"/>
      <c r="C54" s="62"/>
      <c r="D54" s="62"/>
      <c r="E54" s="62"/>
      <c r="F54" s="62"/>
      <c r="G54" s="62"/>
      <c r="H54" s="62"/>
      <c r="I54" s="62"/>
      <c r="J54" s="62"/>
      <c r="K54" s="62"/>
      <c r="L54" s="72"/>
    </row>
    <row r="55" spans="1:12" x14ac:dyDescent="0.25">
      <c r="A55" s="71"/>
      <c r="B55" s="62"/>
      <c r="C55" s="62"/>
      <c r="D55" s="62"/>
      <c r="E55" s="62"/>
      <c r="F55" s="62"/>
      <c r="G55" s="62"/>
      <c r="H55" s="62"/>
      <c r="I55" s="62"/>
      <c r="J55" s="62"/>
      <c r="K55" s="62"/>
      <c r="L55" s="72"/>
    </row>
    <row r="56" spans="1:12" x14ac:dyDescent="0.25">
      <c r="A56" s="71"/>
      <c r="B56" s="62"/>
      <c r="C56" s="62"/>
      <c r="D56" s="62"/>
      <c r="E56" s="62"/>
      <c r="F56" s="62"/>
      <c r="G56" s="62"/>
      <c r="H56" s="62"/>
      <c r="I56" s="62"/>
      <c r="J56" s="62"/>
      <c r="K56" s="62"/>
      <c r="L56" s="72"/>
    </row>
    <row r="57" spans="1:12" x14ac:dyDescent="0.25">
      <c r="A57" s="71"/>
      <c r="B57" s="62"/>
      <c r="C57" s="62"/>
      <c r="D57" s="62"/>
      <c r="E57" s="62"/>
      <c r="F57" s="62"/>
      <c r="G57" s="62"/>
      <c r="H57" s="62"/>
      <c r="I57" s="62"/>
      <c r="J57" s="62"/>
      <c r="K57" s="62"/>
      <c r="L57" s="72"/>
    </row>
    <row r="58" spans="1:12" x14ac:dyDescent="0.25">
      <c r="A58" s="71"/>
      <c r="B58" s="62"/>
      <c r="C58" s="62"/>
      <c r="D58" s="62"/>
      <c r="E58" s="62"/>
      <c r="F58" s="62"/>
      <c r="G58" s="62"/>
      <c r="H58" s="62"/>
      <c r="I58" s="62"/>
      <c r="J58" s="62"/>
      <c r="K58" s="62"/>
      <c r="L58" s="72"/>
    </row>
    <row r="59" spans="1:12" x14ac:dyDescent="0.25">
      <c r="A59" s="71"/>
      <c r="B59" s="62"/>
      <c r="C59" s="62"/>
      <c r="D59" s="62"/>
      <c r="E59" s="62"/>
      <c r="F59" s="62"/>
      <c r="G59" s="62"/>
      <c r="H59" s="62"/>
      <c r="I59" s="62"/>
      <c r="J59" s="62"/>
      <c r="K59" s="62"/>
      <c r="L59" s="72"/>
    </row>
    <row r="60" spans="1:12" x14ac:dyDescent="0.25">
      <c r="A60" s="71"/>
      <c r="B60" s="62"/>
      <c r="C60" s="62"/>
      <c r="D60" s="62"/>
      <c r="E60" s="62"/>
      <c r="F60" s="62"/>
      <c r="G60" s="62"/>
      <c r="H60" s="62"/>
      <c r="I60" s="62"/>
      <c r="J60" s="62"/>
      <c r="K60" s="62"/>
      <c r="L60" s="72"/>
    </row>
    <row r="61" spans="1:12" x14ac:dyDescent="0.25">
      <c r="A61" s="74"/>
      <c r="B61" s="75"/>
      <c r="C61" s="75"/>
      <c r="D61" s="75"/>
      <c r="E61" s="75"/>
      <c r="F61" s="75"/>
      <c r="G61" s="75"/>
      <c r="H61" s="75"/>
      <c r="I61" s="75"/>
      <c r="J61" s="75"/>
      <c r="K61" s="75"/>
      <c r="L61" s="76"/>
    </row>
    <row r="62" spans="1:12" x14ac:dyDescent="0.25">
      <c r="A62" s="77"/>
      <c r="B62" s="78"/>
      <c r="C62" s="78"/>
      <c r="D62" s="78"/>
      <c r="E62" s="78"/>
      <c r="F62" s="78"/>
      <c r="G62" s="78"/>
      <c r="H62" s="78"/>
      <c r="I62" s="78"/>
      <c r="J62" s="78"/>
      <c r="K62" s="78"/>
      <c r="L62" s="79"/>
    </row>
    <row r="63" spans="1:12" ht="27" customHeight="1" x14ac:dyDescent="0.5">
      <c r="A63" s="71"/>
      <c r="B63" s="360" t="s">
        <v>113</v>
      </c>
      <c r="C63" s="361"/>
      <c r="D63" s="361"/>
      <c r="E63" s="361"/>
      <c r="F63" s="361"/>
      <c r="G63" s="361"/>
      <c r="H63" s="361"/>
      <c r="I63" s="361"/>
      <c r="J63" s="361"/>
      <c r="K63" s="362"/>
      <c r="L63" s="72"/>
    </row>
    <row r="64" spans="1:12" x14ac:dyDescent="0.25">
      <c r="A64" s="71"/>
      <c r="B64" s="62"/>
      <c r="C64" s="62"/>
      <c r="D64" s="62"/>
      <c r="E64" s="62"/>
      <c r="F64" s="62"/>
      <c r="G64" s="62"/>
      <c r="H64" s="62"/>
      <c r="I64" s="62"/>
      <c r="J64" s="62"/>
      <c r="K64" s="62"/>
      <c r="L64" s="72"/>
    </row>
    <row r="65" spans="1:12" ht="24.75" x14ac:dyDescent="0.5">
      <c r="A65" s="71"/>
      <c r="B65" s="349" t="s">
        <v>7</v>
      </c>
      <c r="C65" s="350"/>
      <c r="D65" s="62"/>
      <c r="E65" s="62"/>
      <c r="F65" s="62"/>
      <c r="G65" s="62"/>
      <c r="H65" s="62"/>
      <c r="I65" s="62"/>
      <c r="J65" s="62"/>
      <c r="K65" s="62"/>
      <c r="L65" s="72"/>
    </row>
    <row r="66" spans="1:12" ht="24.95" customHeight="1" x14ac:dyDescent="0.4">
      <c r="A66" s="71"/>
      <c r="B66" s="144" t="s">
        <v>18</v>
      </c>
      <c r="C66" s="139">
        <f>IF('معلومات أساسية عن الأنظمة'!C9 = "", 0, COUNTIFS('حالة الالتزام بالضوابط - نظام ٢'!I106:I110, tbl_choices!C7,'حالة الالتزام بالضوابط - نظام ٢'!F106:F110,"أساسي"))</f>
        <v>0</v>
      </c>
      <c r="D66" s="62"/>
      <c r="E66" s="62"/>
      <c r="F66" s="62"/>
      <c r="G66" s="62"/>
      <c r="H66" s="62"/>
      <c r="I66" s="62"/>
      <c r="J66" s="62"/>
      <c r="K66" s="62"/>
      <c r="L66" s="72"/>
    </row>
    <row r="67" spans="1:12" ht="24.95" customHeight="1" x14ac:dyDescent="0.4">
      <c r="A67" s="71"/>
      <c r="B67" s="144" t="s">
        <v>19</v>
      </c>
      <c r="C67" s="139">
        <f>IF('معلومات أساسية عن الأنظمة'!C9 = "", 0, COUNTIFS('حالة الالتزام بالضوابط - نظام ٢'!I106:I110, tbl_choices!C8,'حالة الالتزام بالضوابط - نظام ٢'!F106:F110,"أساسي"))</f>
        <v>0</v>
      </c>
      <c r="D67" s="62"/>
      <c r="E67" s="62"/>
      <c r="F67" s="62"/>
      <c r="G67" s="62"/>
      <c r="H67" s="62"/>
      <c r="I67" s="62"/>
      <c r="J67" s="62"/>
      <c r="K67" s="62"/>
      <c r="L67" s="72"/>
    </row>
    <row r="68" spans="1:12" ht="24.95" customHeight="1" x14ac:dyDescent="0.4">
      <c r="A68" s="71"/>
      <c r="B68" s="144" t="s">
        <v>20</v>
      </c>
      <c r="C68" s="139">
        <f>IF('معلومات أساسية عن الأنظمة'!C9 = "", 0, COUNTIFS('حالة الالتزام بالضوابط - نظام ٢'!I106:I110, tbl_choices!C9,'حالة الالتزام بالضوابط - نظام ٢'!F106:F110,"أساسي"))</f>
        <v>0</v>
      </c>
      <c r="D68" s="62"/>
      <c r="E68" s="62"/>
      <c r="F68" s="62"/>
      <c r="G68" s="62"/>
      <c r="H68" s="62"/>
      <c r="I68" s="62"/>
      <c r="J68" s="62"/>
      <c r="K68" s="62"/>
      <c r="L68" s="72"/>
    </row>
    <row r="69" spans="1:12" ht="24.95" customHeight="1" x14ac:dyDescent="0.4">
      <c r="A69" s="71"/>
      <c r="B69" s="144" t="s">
        <v>327</v>
      </c>
      <c r="C69" s="139">
        <f>IF('معلومات أساسية عن الأنظمة'!C9 = "", 0, COUNTIFS('حالة الالتزام بالضوابط - نظام ٢'!I106:I110, tbl_choices!C10,'حالة الالتزام بالضوابط - نظام ٢'!F106:F110,"أساسي"))</f>
        <v>0</v>
      </c>
      <c r="D69" s="62"/>
      <c r="E69" s="62"/>
      <c r="F69" s="62"/>
      <c r="G69" s="62"/>
      <c r="H69" s="62"/>
      <c r="I69" s="62"/>
      <c r="J69" s="62"/>
      <c r="K69" s="62"/>
      <c r="L69" s="72"/>
    </row>
    <row r="70" spans="1:12" x14ac:dyDescent="0.25">
      <c r="A70" s="71"/>
      <c r="B70" s="62"/>
      <c r="C70" s="62"/>
      <c r="D70" s="62"/>
      <c r="E70" s="62"/>
      <c r="F70" s="62"/>
      <c r="G70" s="62"/>
      <c r="H70" s="62"/>
      <c r="I70" s="62"/>
      <c r="J70" s="62"/>
      <c r="K70" s="62"/>
      <c r="L70" s="72"/>
    </row>
    <row r="71" spans="1:12" x14ac:dyDescent="0.25">
      <c r="A71" s="71"/>
      <c r="B71" s="62"/>
      <c r="C71" s="62"/>
      <c r="D71" s="62"/>
      <c r="E71" s="62"/>
      <c r="F71" s="62"/>
      <c r="G71" s="62"/>
      <c r="H71" s="62"/>
      <c r="I71" s="62"/>
      <c r="J71" s="62"/>
      <c r="K71" s="62"/>
      <c r="L71" s="72"/>
    </row>
    <row r="72" spans="1:12" x14ac:dyDescent="0.25">
      <c r="A72" s="71"/>
      <c r="B72" s="62"/>
      <c r="C72" s="62"/>
      <c r="D72" s="62"/>
      <c r="E72" s="62"/>
      <c r="F72" s="62"/>
      <c r="G72" s="62"/>
      <c r="H72" s="62"/>
      <c r="I72" s="62"/>
      <c r="J72" s="62"/>
      <c r="K72" s="62"/>
      <c r="L72" s="72"/>
    </row>
    <row r="73" spans="1:12" x14ac:dyDescent="0.25">
      <c r="A73" s="71"/>
      <c r="B73" s="62"/>
      <c r="C73" s="62"/>
      <c r="D73" s="62"/>
      <c r="E73" s="62"/>
      <c r="F73" s="62"/>
      <c r="G73" s="62"/>
      <c r="H73" s="62"/>
      <c r="I73" s="62"/>
      <c r="J73" s="62"/>
      <c r="K73" s="62"/>
      <c r="L73" s="72"/>
    </row>
    <row r="74" spans="1:12" x14ac:dyDescent="0.25">
      <c r="A74" s="71"/>
      <c r="B74" s="62"/>
      <c r="C74" s="62"/>
      <c r="D74" s="62"/>
      <c r="E74" s="62"/>
      <c r="F74" s="62"/>
      <c r="G74" s="62"/>
      <c r="H74" s="62"/>
      <c r="I74" s="62"/>
      <c r="J74" s="62"/>
      <c r="K74" s="62"/>
      <c r="L74" s="72"/>
    </row>
    <row r="75" spans="1:12" x14ac:dyDescent="0.25">
      <c r="A75" s="71"/>
      <c r="B75" s="62"/>
      <c r="C75" s="62"/>
      <c r="D75" s="62"/>
      <c r="E75" s="62"/>
      <c r="F75" s="62"/>
      <c r="G75" s="62"/>
      <c r="H75" s="62"/>
      <c r="I75" s="62"/>
      <c r="J75" s="62"/>
      <c r="K75" s="62"/>
      <c r="L75" s="72"/>
    </row>
    <row r="76" spans="1:12" x14ac:dyDescent="0.25">
      <c r="A76" s="71"/>
      <c r="B76" s="62"/>
      <c r="C76" s="62"/>
      <c r="D76" s="62"/>
      <c r="E76" s="62"/>
      <c r="F76" s="62"/>
      <c r="G76" s="62"/>
      <c r="H76" s="62"/>
      <c r="I76" s="62"/>
      <c r="J76" s="62"/>
      <c r="K76" s="62"/>
      <c r="L76" s="72"/>
    </row>
    <row r="77" spans="1:12" x14ac:dyDescent="0.25">
      <c r="A77" s="71"/>
      <c r="B77" s="62"/>
      <c r="C77" s="62"/>
      <c r="D77" s="62"/>
      <c r="E77" s="62"/>
      <c r="F77" s="62"/>
      <c r="G77" s="62"/>
      <c r="H77" s="62"/>
      <c r="I77" s="62"/>
      <c r="J77" s="62"/>
      <c r="K77" s="62"/>
      <c r="L77" s="72"/>
    </row>
    <row r="78" spans="1:12" x14ac:dyDescent="0.25">
      <c r="A78" s="71"/>
      <c r="B78" s="62"/>
      <c r="C78" s="62"/>
      <c r="D78" s="62"/>
      <c r="E78" s="62"/>
      <c r="F78" s="62"/>
      <c r="G78" s="62"/>
      <c r="H78" s="62"/>
      <c r="I78" s="62"/>
      <c r="J78" s="62"/>
      <c r="K78" s="62"/>
      <c r="L78" s="72"/>
    </row>
    <row r="79" spans="1:12" x14ac:dyDescent="0.25">
      <c r="A79" s="71"/>
      <c r="B79" s="62"/>
      <c r="C79" s="62"/>
      <c r="D79" s="62"/>
      <c r="E79" s="62"/>
      <c r="F79" s="62"/>
      <c r="G79" s="62"/>
      <c r="H79" s="62"/>
      <c r="I79" s="62"/>
      <c r="J79" s="62"/>
      <c r="K79" s="62"/>
      <c r="L79" s="72"/>
    </row>
    <row r="80" spans="1:12" x14ac:dyDescent="0.25">
      <c r="A80" s="71"/>
      <c r="B80" s="62"/>
      <c r="C80" s="62"/>
      <c r="D80" s="62"/>
      <c r="E80" s="62"/>
      <c r="F80" s="62"/>
      <c r="G80" s="62"/>
      <c r="H80" s="62"/>
      <c r="I80" s="62"/>
      <c r="J80" s="62"/>
      <c r="K80" s="62"/>
      <c r="L80" s="72"/>
    </row>
    <row r="81" spans="1:12" x14ac:dyDescent="0.25">
      <c r="A81" s="71"/>
      <c r="B81" s="62"/>
      <c r="C81" s="62"/>
      <c r="D81" s="62"/>
      <c r="E81" s="62"/>
      <c r="F81" s="62"/>
      <c r="G81" s="62"/>
      <c r="H81" s="62"/>
      <c r="I81" s="62"/>
      <c r="J81" s="62"/>
      <c r="K81" s="62"/>
      <c r="L81" s="72"/>
    </row>
    <row r="82" spans="1:12" x14ac:dyDescent="0.25">
      <c r="A82" s="71"/>
      <c r="B82" s="62"/>
      <c r="C82" s="62"/>
      <c r="D82" s="62"/>
      <c r="E82" s="62"/>
      <c r="F82" s="62"/>
      <c r="G82" s="62"/>
      <c r="H82" s="62"/>
      <c r="I82" s="62"/>
      <c r="J82" s="62"/>
      <c r="K82" s="62"/>
      <c r="L82" s="72"/>
    </row>
    <row r="83" spans="1:12" x14ac:dyDescent="0.25">
      <c r="A83" s="71"/>
      <c r="B83" s="62"/>
      <c r="C83" s="62"/>
      <c r="D83" s="62"/>
      <c r="E83" s="62"/>
      <c r="F83" s="62"/>
      <c r="G83" s="62"/>
      <c r="H83" s="62"/>
      <c r="I83" s="62"/>
      <c r="J83" s="62"/>
      <c r="K83" s="62"/>
      <c r="L83" s="72"/>
    </row>
    <row r="84" spans="1:12" x14ac:dyDescent="0.25">
      <c r="A84" s="74"/>
      <c r="B84" s="75"/>
      <c r="C84" s="75"/>
      <c r="D84" s="75"/>
      <c r="E84" s="75"/>
      <c r="F84" s="75"/>
      <c r="G84" s="75"/>
      <c r="H84" s="75"/>
      <c r="I84" s="75"/>
      <c r="J84" s="75"/>
      <c r="K84" s="75"/>
      <c r="L84" s="76"/>
    </row>
    <row r="85" spans="1:12" x14ac:dyDescent="0.25">
      <c r="A85" s="77"/>
      <c r="B85" s="78"/>
      <c r="C85" s="78"/>
      <c r="D85" s="78"/>
      <c r="E85" s="78"/>
      <c r="F85" s="78"/>
      <c r="G85" s="78"/>
      <c r="H85" s="78"/>
      <c r="I85" s="78"/>
      <c r="J85" s="78"/>
      <c r="K85" s="78"/>
      <c r="L85" s="79"/>
    </row>
    <row r="86" spans="1:12" ht="60" customHeight="1" x14ac:dyDescent="0.25">
      <c r="A86" s="52"/>
      <c r="B86" s="363" t="s">
        <v>117</v>
      </c>
      <c r="C86" s="364"/>
      <c r="D86" s="364"/>
      <c r="E86" s="364"/>
      <c r="F86" s="364"/>
      <c r="G86" s="364"/>
      <c r="H86" s="364"/>
      <c r="I86" s="364"/>
      <c r="J86" s="364"/>
      <c r="K86" s="365"/>
      <c r="L86" s="54"/>
    </row>
    <row r="87" spans="1:12" x14ac:dyDescent="0.25">
      <c r="A87" s="52"/>
      <c r="B87" s="53"/>
      <c r="C87" s="53"/>
      <c r="D87" s="53"/>
      <c r="E87" s="53"/>
      <c r="F87" s="53"/>
      <c r="G87" s="53"/>
      <c r="H87" s="53"/>
      <c r="I87" s="53"/>
      <c r="J87" s="53"/>
      <c r="K87" s="53"/>
      <c r="L87" s="54"/>
    </row>
    <row r="88" spans="1:12" ht="24.75" x14ac:dyDescent="0.5">
      <c r="A88" s="52"/>
      <c r="B88" s="349" t="s">
        <v>7</v>
      </c>
      <c r="C88" s="350"/>
      <c r="D88" s="53"/>
      <c r="E88" s="53"/>
      <c r="F88" s="53"/>
      <c r="G88" s="53"/>
      <c r="H88" s="53"/>
      <c r="I88" s="53"/>
      <c r="J88" s="53"/>
      <c r="K88" s="53"/>
      <c r="L88" s="54"/>
    </row>
    <row r="89" spans="1:12" ht="25.5" customHeight="1" x14ac:dyDescent="0.4">
      <c r="A89" s="52"/>
      <c r="B89" s="144" t="s">
        <v>18</v>
      </c>
      <c r="C89" s="139">
        <f>IF('معلومات أساسية عن الأنظمة'!C9 = "", 0, COUNTIFS('حالة الالتزام بالضوابط - نظام ٢'!I111:I115, tbl_choices!C7,'حالة الالتزام بالضوابط - نظام ٢'!F111:F115,"أساسي"))</f>
        <v>0</v>
      </c>
      <c r="D89" s="53"/>
      <c r="E89" s="53"/>
      <c r="F89" s="53"/>
      <c r="G89" s="53"/>
      <c r="H89" s="53"/>
      <c r="I89" s="53"/>
      <c r="J89" s="53"/>
      <c r="K89" s="53"/>
      <c r="L89" s="54"/>
    </row>
    <row r="90" spans="1:12" ht="25.5" customHeight="1" x14ac:dyDescent="0.4">
      <c r="A90" s="52"/>
      <c r="B90" s="144" t="s">
        <v>19</v>
      </c>
      <c r="C90" s="139">
        <f>IF('معلومات أساسية عن الأنظمة'!C9 = "", 0, COUNTIFS('حالة الالتزام بالضوابط - نظام ٢'!I111:I115, tbl_choices!C8,'حالة الالتزام بالضوابط - نظام ٢'!F111:F115,"أساسي"))</f>
        <v>0</v>
      </c>
      <c r="D90" s="53"/>
      <c r="E90" s="53"/>
      <c r="F90" s="53"/>
      <c r="G90" s="53"/>
      <c r="H90" s="53"/>
      <c r="I90" s="53"/>
      <c r="J90" s="53"/>
      <c r="K90" s="53"/>
      <c r="L90" s="54"/>
    </row>
    <row r="91" spans="1:12" ht="25.5" customHeight="1" x14ac:dyDescent="0.4">
      <c r="A91" s="52"/>
      <c r="B91" s="144" t="s">
        <v>20</v>
      </c>
      <c r="C91" s="139">
        <f>IF('معلومات أساسية عن الأنظمة'!C9 = "", 0, COUNTIFS('حالة الالتزام بالضوابط - نظام ٢'!I111:I115, tbl_choices!C9,'حالة الالتزام بالضوابط - نظام ٢'!F111:F115,"أساسي"))</f>
        <v>0</v>
      </c>
      <c r="D91" s="53"/>
      <c r="E91" s="53"/>
      <c r="F91" s="53"/>
      <c r="G91" s="53"/>
      <c r="H91" s="53"/>
      <c r="I91" s="53"/>
      <c r="J91" s="53"/>
      <c r="K91" s="53"/>
      <c r="L91" s="54"/>
    </row>
    <row r="92" spans="1:12" ht="25.5" customHeight="1" x14ac:dyDescent="0.4">
      <c r="A92" s="52"/>
      <c r="B92" s="144" t="s">
        <v>327</v>
      </c>
      <c r="C92" s="139">
        <f>IF('معلومات أساسية عن الأنظمة'!C9 = "", 0, COUNTIFS('حالة الالتزام بالضوابط - نظام ٢'!I111:I115, tbl_choices!C10,'حالة الالتزام بالضوابط - نظام ٢'!F111:F115,"أساسي"))</f>
        <v>0</v>
      </c>
      <c r="D92" s="53"/>
      <c r="E92" s="53"/>
      <c r="F92" s="53"/>
      <c r="G92" s="53"/>
      <c r="H92" s="53"/>
      <c r="I92" s="53"/>
      <c r="J92" s="53"/>
      <c r="K92" s="53"/>
      <c r="L92" s="54"/>
    </row>
    <row r="93" spans="1:12" x14ac:dyDescent="0.25">
      <c r="A93" s="52"/>
      <c r="B93" s="53"/>
      <c r="C93" s="53"/>
      <c r="D93" s="53"/>
      <c r="E93" s="53"/>
      <c r="F93" s="53"/>
      <c r="G93" s="53"/>
      <c r="H93" s="53"/>
      <c r="I93" s="53"/>
      <c r="J93" s="53"/>
      <c r="K93" s="53"/>
      <c r="L93" s="54"/>
    </row>
    <row r="94" spans="1:12" x14ac:dyDescent="0.25">
      <c r="A94" s="52"/>
      <c r="B94" s="53"/>
      <c r="C94" s="53"/>
      <c r="D94" s="53"/>
      <c r="E94" s="53"/>
      <c r="F94" s="53"/>
      <c r="G94" s="53"/>
      <c r="H94" s="53"/>
      <c r="I94" s="53"/>
      <c r="J94" s="53"/>
      <c r="K94" s="53"/>
      <c r="L94" s="54"/>
    </row>
    <row r="95" spans="1:12" x14ac:dyDescent="0.25">
      <c r="A95" s="52"/>
      <c r="B95" s="53"/>
      <c r="C95" s="53"/>
      <c r="D95" s="53"/>
      <c r="E95" s="53"/>
      <c r="F95" s="53"/>
      <c r="G95" s="53"/>
      <c r="H95" s="53"/>
      <c r="I95" s="53"/>
      <c r="J95" s="53"/>
      <c r="K95" s="53"/>
      <c r="L95" s="54"/>
    </row>
    <row r="96" spans="1:12" x14ac:dyDescent="0.25">
      <c r="A96" s="52"/>
      <c r="B96" s="53"/>
      <c r="C96" s="53"/>
      <c r="D96" s="53"/>
      <c r="E96" s="53"/>
      <c r="F96" s="53"/>
      <c r="G96" s="53"/>
      <c r="H96" s="53"/>
      <c r="I96" s="53"/>
      <c r="J96" s="53"/>
      <c r="K96" s="53"/>
      <c r="L96" s="54"/>
    </row>
    <row r="97" spans="1:12" x14ac:dyDescent="0.25">
      <c r="A97" s="52"/>
      <c r="B97" s="53"/>
      <c r="C97" s="53"/>
      <c r="D97" s="53"/>
      <c r="E97" s="53"/>
      <c r="F97" s="53"/>
      <c r="G97" s="53"/>
      <c r="H97" s="53"/>
      <c r="I97" s="53"/>
      <c r="J97" s="53"/>
      <c r="K97" s="53"/>
      <c r="L97" s="54"/>
    </row>
    <row r="98" spans="1:12" x14ac:dyDescent="0.25">
      <c r="A98" s="52"/>
      <c r="B98" s="53"/>
      <c r="C98" s="53"/>
      <c r="D98" s="53"/>
      <c r="E98" s="53"/>
      <c r="F98" s="53"/>
      <c r="G98" s="53"/>
      <c r="H98" s="53"/>
      <c r="I98" s="53"/>
      <c r="J98" s="53"/>
      <c r="K98" s="53"/>
      <c r="L98" s="54"/>
    </row>
    <row r="99" spans="1:12" x14ac:dyDescent="0.25">
      <c r="A99" s="52"/>
      <c r="B99" s="53"/>
      <c r="C99" s="53"/>
      <c r="D99" s="53"/>
      <c r="E99" s="53"/>
      <c r="F99" s="53"/>
      <c r="G99" s="53"/>
      <c r="H99" s="53"/>
      <c r="I99" s="53"/>
      <c r="J99" s="53"/>
      <c r="K99" s="53"/>
      <c r="L99" s="54"/>
    </row>
    <row r="100" spans="1:12" x14ac:dyDescent="0.25">
      <c r="A100" s="52"/>
      <c r="B100" s="53"/>
      <c r="C100" s="53"/>
      <c r="D100" s="53"/>
      <c r="E100" s="53"/>
      <c r="F100" s="53"/>
      <c r="G100" s="53"/>
      <c r="H100" s="53"/>
      <c r="I100" s="53"/>
      <c r="J100" s="53"/>
      <c r="K100" s="53"/>
      <c r="L100" s="54"/>
    </row>
    <row r="101" spans="1:12" x14ac:dyDescent="0.25">
      <c r="A101" s="52"/>
      <c r="B101" s="53"/>
      <c r="C101" s="53"/>
      <c r="D101" s="53"/>
      <c r="E101" s="53"/>
      <c r="F101" s="53"/>
      <c r="G101" s="53"/>
      <c r="H101" s="53"/>
      <c r="I101" s="53"/>
      <c r="J101" s="53"/>
      <c r="K101" s="53"/>
      <c r="L101" s="54"/>
    </row>
    <row r="102" spans="1:12" x14ac:dyDescent="0.25">
      <c r="A102" s="52"/>
      <c r="B102" s="53"/>
      <c r="C102" s="53"/>
      <c r="D102" s="53"/>
      <c r="E102" s="53"/>
      <c r="F102" s="53"/>
      <c r="G102" s="53"/>
      <c r="H102" s="53"/>
      <c r="I102" s="53"/>
      <c r="J102" s="53"/>
      <c r="K102" s="53"/>
      <c r="L102" s="54"/>
    </row>
    <row r="103" spans="1:12" x14ac:dyDescent="0.25">
      <c r="A103" s="52"/>
      <c r="B103" s="53"/>
      <c r="C103" s="53"/>
      <c r="D103" s="53"/>
      <c r="E103" s="53"/>
      <c r="F103" s="53"/>
      <c r="G103" s="53"/>
      <c r="H103" s="53"/>
      <c r="I103" s="53"/>
      <c r="J103" s="53"/>
      <c r="K103" s="53"/>
      <c r="L103" s="54"/>
    </row>
    <row r="104" spans="1:12" x14ac:dyDescent="0.25">
      <c r="A104" s="52"/>
      <c r="B104" s="53"/>
      <c r="C104" s="53"/>
      <c r="D104" s="53"/>
      <c r="E104" s="53"/>
      <c r="F104" s="53"/>
      <c r="G104" s="53"/>
      <c r="H104" s="53"/>
      <c r="I104" s="53"/>
      <c r="J104" s="53"/>
      <c r="K104" s="53"/>
      <c r="L104" s="54"/>
    </row>
    <row r="105" spans="1:12" x14ac:dyDescent="0.25">
      <c r="A105" s="52"/>
      <c r="B105" s="53"/>
      <c r="C105" s="53"/>
      <c r="D105" s="53"/>
      <c r="E105" s="53"/>
      <c r="F105" s="53"/>
      <c r="G105" s="53"/>
      <c r="H105" s="53"/>
      <c r="I105" s="53"/>
      <c r="J105" s="53"/>
      <c r="K105" s="53"/>
      <c r="L105" s="54"/>
    </row>
    <row r="106" spans="1:12" x14ac:dyDescent="0.25">
      <c r="A106" s="52"/>
      <c r="B106" s="53"/>
      <c r="C106" s="53"/>
      <c r="D106" s="53"/>
      <c r="E106" s="53"/>
      <c r="F106" s="53"/>
      <c r="G106" s="53"/>
      <c r="H106" s="53"/>
      <c r="I106" s="53"/>
      <c r="J106" s="53"/>
      <c r="K106" s="53"/>
      <c r="L106" s="54"/>
    </row>
    <row r="107" spans="1:12" x14ac:dyDescent="0.25">
      <c r="A107" s="55"/>
      <c r="B107" s="56"/>
      <c r="C107" s="56"/>
      <c r="D107" s="56"/>
      <c r="E107" s="56"/>
      <c r="F107" s="56"/>
      <c r="G107" s="56"/>
      <c r="H107" s="56"/>
      <c r="I107" s="56"/>
      <c r="J107" s="56"/>
      <c r="K107" s="56"/>
      <c r="L107" s="57"/>
    </row>
    <row r="108" spans="1:12" ht="18" x14ac:dyDescent="0.4">
      <c r="A108" s="345" t="str">
        <f>"التصنيف:  "&amp;الرئيسية!E10 &amp; "                                                                                                                                                                                  إشارة المشاركة:  "&amp;الرئيسية!H10</f>
        <v>التصنيف:  متاح                                                                                                                                                                                  إشارة المشاركة:  أبيض</v>
      </c>
      <c r="B108" s="345"/>
      <c r="C108" s="345"/>
      <c r="D108" s="345"/>
      <c r="E108" s="345"/>
      <c r="F108" s="345"/>
      <c r="G108" s="345"/>
      <c r="H108" s="345"/>
      <c r="I108" s="345"/>
      <c r="J108" s="345"/>
      <c r="K108" s="345"/>
      <c r="L108" s="346"/>
    </row>
  </sheetData>
  <sheetProtection password="D7AE" sheet="1" objects="1" scenarios="1"/>
  <mergeCells count="12">
    <mergeCell ref="A108:L108"/>
    <mergeCell ref="B40:K40"/>
    <mergeCell ref="B1:K2"/>
    <mergeCell ref="B3:K3"/>
    <mergeCell ref="B6:C6"/>
    <mergeCell ref="B17:K17"/>
    <mergeCell ref="B19:C19"/>
    <mergeCell ref="B42:C42"/>
    <mergeCell ref="B63:K63"/>
    <mergeCell ref="B65:C65"/>
    <mergeCell ref="B86:K86"/>
    <mergeCell ref="B88:C88"/>
  </mergeCells>
  <conditionalFormatting sqref="C30">
    <cfRule type="cellIs" dxfId="1279" priority="1" operator="equal">
      <formula>"Not Applicable"</formula>
    </cfRule>
    <cfRule type="cellIs" dxfId="1278" priority="2" operator="equal">
      <formula>"Compliant"</formula>
    </cfRule>
    <cfRule type="cellIs" dxfId="1277" priority="3" operator="equal">
      <formula>"Partially Compliant"</formula>
    </cfRule>
    <cfRule type="cellIs" dxfId="1276" priority="4" operator="equal">
      <formula>"Non-Compliant"</formula>
    </cfRule>
  </conditionalFormatting>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&amp;R&amp;"Calibri"&amp;11&amp;K000000&amp;"Times New Roman,Regular"&amp;12&amp;G | &amp;P_x000D_&amp;1#&amp;"Courier New"&amp;10&amp;K317100متاح</oddFooter>
    <firstHeader>&amp;R&amp;F</firstHeader>
    <firstFooter>&amp;R&amp;"Calibri"&amp;11&amp;K000000&amp;"Times New Roman,Regular"&amp;12&amp;G | &amp;P_x000D_&amp;1#&amp;"Courier New"&amp;10&amp;K317100متاح</firstFooter>
  </headerFooter>
  <rowBreaks count="3" manualBreakCount="3">
    <brk id="38" max="16383" man="1"/>
    <brk id="61" max="16383" man="1"/>
    <brk id="84" max="16383" man="1"/>
  </rowBreak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O121"/>
  <sheetViews>
    <sheetView showGridLines="0" showRowColHeaders="0" showZeros="0" rightToLeft="1" zoomScaleNormal="100" workbookViewId="0"/>
  </sheetViews>
  <sheetFormatPr defaultColWidth="9.140625" defaultRowHeight="18.75" x14ac:dyDescent="0.3"/>
  <cols>
    <col min="1" max="1" width="5.85546875" style="196" customWidth="1"/>
    <col min="2" max="2" width="23.42578125" style="196" customWidth="1"/>
    <col min="3" max="3" width="7.85546875" style="196" customWidth="1"/>
    <col min="4" max="4" width="23.140625" style="196" customWidth="1"/>
    <col min="5" max="5" width="3.140625" style="196" customWidth="1"/>
    <col min="6" max="6" width="10.42578125" style="197" customWidth="1"/>
    <col min="7" max="7" width="10.85546875" style="197" customWidth="1"/>
    <col min="8" max="8" width="29.140625" style="196" customWidth="1"/>
    <col min="9" max="9" width="13.85546875" style="196" customWidth="1"/>
    <col min="10" max="10" width="15.5703125" style="196" hidden="1" customWidth="1"/>
    <col min="11" max="12" width="19.85546875" style="196" customWidth="1"/>
    <col min="13" max="13" width="16.5703125" style="196" customWidth="1"/>
    <col min="14" max="14" width="8.140625" style="196" customWidth="1"/>
    <col min="15" max="16384" width="9.140625" style="196"/>
  </cols>
  <sheetData>
    <row r="1" spans="1:15" s="195" customFormat="1" ht="22.5" customHeight="1" x14ac:dyDescent="0.3">
      <c r="A1" s="200"/>
      <c r="B1" s="201"/>
      <c r="C1" s="201"/>
      <c r="D1" s="201"/>
      <c r="E1" s="201"/>
      <c r="F1" s="202"/>
      <c r="G1" s="202"/>
      <c r="H1" s="201"/>
      <c r="I1" s="203"/>
      <c r="J1" s="203"/>
      <c r="K1" s="203"/>
      <c r="L1" s="203"/>
      <c r="M1" s="203"/>
      <c r="N1" s="204"/>
      <c r="O1" s="205"/>
    </row>
    <row r="2" spans="1:15" s="195" customFormat="1" ht="22.5" customHeight="1" x14ac:dyDescent="0.3">
      <c r="A2" s="206"/>
      <c r="B2" s="111"/>
      <c r="C2" s="111"/>
      <c r="D2" s="111"/>
      <c r="E2" s="111"/>
      <c r="F2" s="198"/>
      <c r="G2" s="198"/>
      <c r="H2" s="111"/>
      <c r="I2" s="199"/>
      <c r="J2" s="199"/>
      <c r="K2" s="199"/>
      <c r="L2" s="199"/>
      <c r="M2" s="199"/>
      <c r="N2" s="113"/>
      <c r="O2" s="207"/>
    </row>
    <row r="3" spans="1:15" s="195" customFormat="1" ht="22.5" customHeight="1" x14ac:dyDescent="0.3">
      <c r="A3" s="206"/>
      <c r="B3" s="111"/>
      <c r="C3" s="111"/>
      <c r="D3" s="111"/>
      <c r="E3" s="111"/>
      <c r="F3" s="198"/>
      <c r="G3" s="198"/>
      <c r="H3" s="111"/>
      <c r="I3" s="199"/>
      <c r="J3" s="199"/>
      <c r="K3" s="199"/>
      <c r="L3" s="199"/>
      <c r="M3" s="199"/>
      <c r="N3" s="113"/>
      <c r="O3" s="207"/>
    </row>
    <row r="4" spans="1:15" s="195" customFormat="1" ht="50.1" customHeight="1" x14ac:dyDescent="0.3">
      <c r="A4" s="206"/>
      <c r="B4" s="111"/>
      <c r="C4" s="111"/>
      <c r="D4" s="111"/>
      <c r="E4" s="111"/>
      <c r="F4" s="198"/>
      <c r="G4" s="198"/>
      <c r="H4" s="111"/>
      <c r="I4" s="199"/>
      <c r="J4" s="199"/>
      <c r="K4" s="199"/>
      <c r="L4" s="199"/>
      <c r="M4" s="199"/>
      <c r="N4" s="113"/>
      <c r="O4" s="207"/>
    </row>
    <row r="5" spans="1:15" s="195" customFormat="1" ht="35.1" customHeight="1" x14ac:dyDescent="0.3">
      <c r="A5" s="208"/>
      <c r="B5" s="209"/>
      <c r="C5" s="209"/>
      <c r="D5" s="209"/>
      <c r="E5" s="209"/>
      <c r="F5" s="110"/>
      <c r="G5" s="110"/>
      <c r="H5" s="209"/>
      <c r="I5" s="59"/>
      <c r="J5" s="59"/>
      <c r="K5" s="59"/>
      <c r="L5" s="59"/>
      <c r="M5" s="59"/>
      <c r="N5" s="113"/>
      <c r="O5" s="207"/>
    </row>
    <row r="6" spans="1:15" s="195" customFormat="1" ht="30" customHeight="1" x14ac:dyDescent="0.3">
      <c r="A6" s="208"/>
      <c r="B6" s="209"/>
      <c r="C6" s="209"/>
      <c r="D6" s="209"/>
      <c r="E6" s="209"/>
      <c r="F6" s="110"/>
      <c r="G6" s="110"/>
      <c r="H6" s="209"/>
      <c r="I6" s="58"/>
      <c r="J6" s="58"/>
      <c r="K6" s="58"/>
      <c r="L6" s="58"/>
      <c r="M6" s="58"/>
      <c r="N6" s="113"/>
      <c r="O6" s="207"/>
    </row>
    <row r="7" spans="1:15" s="195" customFormat="1" ht="30" customHeight="1" x14ac:dyDescent="0.5">
      <c r="A7" s="208"/>
      <c r="B7" s="138" t="s">
        <v>330</v>
      </c>
      <c r="C7" s="369">
        <f>'معلومات أساسية عن الأنظمة'!B10</f>
        <v>3</v>
      </c>
      <c r="D7" s="370"/>
      <c r="E7" s="371"/>
      <c r="F7" s="336" t="s">
        <v>266</v>
      </c>
      <c r="G7" s="337"/>
      <c r="H7" s="372">
        <f>'معلومات أساسية عن الأنظمة'!C10</f>
        <v>0</v>
      </c>
      <c r="I7" s="373"/>
      <c r="J7" s="373"/>
      <c r="K7" s="373"/>
      <c r="L7" s="373"/>
      <c r="M7" s="374"/>
      <c r="N7" s="113"/>
      <c r="O7" s="207"/>
    </row>
    <row r="8" spans="1:15" s="195" customFormat="1" ht="6.95" customHeight="1" x14ac:dyDescent="0.3">
      <c r="A8" s="208"/>
      <c r="B8" s="211"/>
      <c r="C8" s="211"/>
      <c r="D8" s="211"/>
      <c r="E8" s="211"/>
      <c r="F8" s="114"/>
      <c r="G8" s="114"/>
      <c r="H8" s="211"/>
      <c r="I8" s="115"/>
      <c r="J8" s="115"/>
      <c r="K8" s="115"/>
      <c r="L8" s="115"/>
      <c r="M8" s="115"/>
      <c r="N8" s="113"/>
      <c r="O8" s="207"/>
    </row>
    <row r="9" spans="1:15" s="195" customFormat="1" ht="54" x14ac:dyDescent="0.3">
      <c r="A9" s="208"/>
      <c r="B9" s="160" t="s">
        <v>264</v>
      </c>
      <c r="C9" s="341" t="s">
        <v>263</v>
      </c>
      <c r="D9" s="341"/>
      <c r="E9" s="341"/>
      <c r="F9" s="160" t="s">
        <v>267</v>
      </c>
      <c r="G9" s="160" t="s">
        <v>262</v>
      </c>
      <c r="H9" s="160" t="s">
        <v>270</v>
      </c>
      <c r="I9" s="160" t="s">
        <v>12</v>
      </c>
      <c r="J9" s="160"/>
      <c r="K9" s="160" t="s">
        <v>274</v>
      </c>
      <c r="L9" s="160" t="s">
        <v>21</v>
      </c>
      <c r="M9" s="160" t="s">
        <v>49</v>
      </c>
      <c r="N9" s="113"/>
      <c r="O9" s="207"/>
    </row>
    <row r="10" spans="1:15" s="195" customFormat="1" ht="3.95" customHeight="1" x14ac:dyDescent="0.3">
      <c r="A10" s="206"/>
      <c r="B10" s="112"/>
      <c r="C10" s="112"/>
      <c r="D10" s="112"/>
      <c r="E10" s="112"/>
      <c r="F10" s="112"/>
      <c r="G10" s="112"/>
      <c r="H10" s="112"/>
      <c r="I10" s="112"/>
      <c r="J10" s="112"/>
      <c r="K10" s="112"/>
      <c r="L10" s="112"/>
      <c r="M10" s="112"/>
      <c r="N10" s="113"/>
      <c r="O10" s="207"/>
    </row>
    <row r="11" spans="1:15" ht="185.1" customHeight="1" x14ac:dyDescent="0.3">
      <c r="A11" s="212"/>
      <c r="B11" s="342" t="s">
        <v>65</v>
      </c>
      <c r="C11" s="159" t="s">
        <v>64</v>
      </c>
      <c r="D11" s="343" t="s">
        <v>31</v>
      </c>
      <c r="E11" s="344"/>
      <c r="F11" s="133" t="s">
        <v>268</v>
      </c>
      <c r="G11" s="133" t="s">
        <v>61</v>
      </c>
      <c r="H11" s="134" t="s">
        <v>386</v>
      </c>
      <c r="I11" s="141" t="str">
        <f>IF('معلومات أساسية عن الأنظمة'!C10 = "", "مطبق كليًا  - Implemented", 'حالة الالتزام بالضوابط - نظام ١'!I11)</f>
        <v>مطبق كليًا  - Implemented</v>
      </c>
      <c r="J11" s="142" t="s">
        <v>275</v>
      </c>
      <c r="K11" s="142">
        <f>IF('معلومات أساسية عن الأنظمة'!C10 = "", 0, 'حالة الالتزام بالضوابط - نظام ١'!K11)</f>
        <v>0</v>
      </c>
      <c r="L11" s="142">
        <f>IF('معلومات أساسية عن الأنظمة'!C10 = "", 0, 'حالة الالتزام بالضوابط - نظام ١'!L11)</f>
        <v>0</v>
      </c>
      <c r="M11" s="234"/>
      <c r="N11" s="216"/>
      <c r="O11" s="218"/>
    </row>
    <row r="12" spans="1:15" ht="185.1" customHeight="1" x14ac:dyDescent="0.3">
      <c r="A12" s="212"/>
      <c r="B12" s="342"/>
      <c r="C12" s="326" t="s">
        <v>63</v>
      </c>
      <c r="D12" s="327" t="s">
        <v>32</v>
      </c>
      <c r="E12" s="328"/>
      <c r="F12" s="133" t="s">
        <v>268</v>
      </c>
      <c r="G12" s="133" t="s">
        <v>62</v>
      </c>
      <c r="H12" s="134" t="s">
        <v>292</v>
      </c>
      <c r="I12" s="235" t="str">
        <f>IF(J12=3,"مطبق كليًا  - Implemented",IF(J12=0,"لاينطبق - Not Applicable",IF(J12=1,"غير مطبق  - Not Implemented",IF(3&lt;J12&gt;1,"مطبق جزئيًا  - Partially Implemented"," "))))</f>
        <v>مطبق كليًا  - Implemented</v>
      </c>
      <c r="J12" s="142">
        <f>IF(SUM(J13:J14)=0,0,AVERAGEIF(J13:J14,"&lt;&gt;0"))</f>
        <v>3</v>
      </c>
      <c r="K12" s="142"/>
      <c r="L12" s="142"/>
      <c r="M12" s="234"/>
      <c r="N12" s="216"/>
      <c r="O12" s="218"/>
    </row>
    <row r="13" spans="1:15" ht="185.1" customHeight="1" x14ac:dyDescent="0.3">
      <c r="A13" s="212"/>
      <c r="B13" s="342"/>
      <c r="C13" s="326"/>
      <c r="D13" s="331"/>
      <c r="E13" s="332"/>
      <c r="F13" s="133" t="s">
        <v>269</v>
      </c>
      <c r="G13" s="133" t="s">
        <v>129</v>
      </c>
      <c r="H13" s="134" t="s">
        <v>130</v>
      </c>
      <c r="I13" s="141" t="s">
        <v>18</v>
      </c>
      <c r="J13" s="142">
        <f>IF(I13="مطبق كليًا  - Implemented",3,IF(I13="مطبق جزئيًا  - Partially Implemented",2,IF(I13="غير مطبق  - Not Implemented",1,0)))</f>
        <v>3</v>
      </c>
      <c r="K13" s="142"/>
      <c r="L13" s="142"/>
      <c r="M13" s="234">
        <f>IF('معلومات أساسية عن الأنظمة'!C12 = "", 0, 'حالة الالتزام بالضوابط - نظام ١'!M13)</f>
        <v>0</v>
      </c>
      <c r="N13" s="216"/>
      <c r="O13" s="218"/>
    </row>
    <row r="14" spans="1:15" ht="185.1" customHeight="1" x14ac:dyDescent="0.3">
      <c r="A14" s="212"/>
      <c r="B14" s="342"/>
      <c r="C14" s="326"/>
      <c r="D14" s="329"/>
      <c r="E14" s="330"/>
      <c r="F14" s="133" t="s">
        <v>269</v>
      </c>
      <c r="G14" s="133" t="s">
        <v>131</v>
      </c>
      <c r="H14" s="134" t="s">
        <v>132</v>
      </c>
      <c r="I14" s="141" t="str">
        <f>IF('معلومات أساسية عن الأنظمة'!C10 = "", "مطبق كليًا  - Implemented", 'حالة الالتزام بالضوابط - نظام ١'!I14)</f>
        <v>مطبق كليًا  - Implemented</v>
      </c>
      <c r="J14" s="142">
        <f>IF(I14="مطبق كليًا  - Implemented",3,IF(I14="مطبق جزئيًا  - Partially Implemented",2,IF(I14="غير مطبق  - Not Implemented",1,0)))</f>
        <v>3</v>
      </c>
      <c r="K14" s="142">
        <f>IF('معلومات أساسية عن الأنظمة'!C10 = "", 0, 'حالة الالتزام بالضوابط - نظام ١'!K14)</f>
        <v>0</v>
      </c>
      <c r="L14" s="142">
        <f>IF('معلومات أساسية عن الأنظمة'!C10 = "", 0, 'حالة الالتزام بالضوابط - نظام ١'!L14)</f>
        <v>0</v>
      </c>
      <c r="M14" s="234">
        <f>IF('معلومات أساسية عن الأنظمة'!C13 = "", 0, 'حالة الالتزام بالضوابط - نظام ١'!M14)</f>
        <v>0</v>
      </c>
      <c r="N14" s="216"/>
      <c r="O14" s="218"/>
    </row>
    <row r="15" spans="1:15" ht="185.1" customHeight="1" x14ac:dyDescent="0.3">
      <c r="A15" s="212"/>
      <c r="B15" s="342"/>
      <c r="C15" s="326" t="s">
        <v>66</v>
      </c>
      <c r="D15" s="327" t="s">
        <v>50</v>
      </c>
      <c r="E15" s="328"/>
      <c r="F15" s="133" t="s">
        <v>268</v>
      </c>
      <c r="G15" s="133" t="s">
        <v>67</v>
      </c>
      <c r="H15" s="214" t="s">
        <v>293</v>
      </c>
      <c r="I15" s="235" t="str">
        <f>IF(J15=3,"مطبق كليًا  - Implemented",IF(J15=0,"لاينطبق - Not Applicable",IF(J15=1,"غير مطبق  - Not Implemented",IF(3&lt;J15&gt;1,"مطبق جزئيًا  - Partially Implemented"," "))))</f>
        <v>مطبق كليًا  - Implemented</v>
      </c>
      <c r="J15" s="142">
        <f>IF(SUM(J16:J17)=0,0,AVERAGEIF(J16:J17,"&lt;&gt;0"))</f>
        <v>3</v>
      </c>
      <c r="K15" s="142"/>
      <c r="L15" s="142"/>
      <c r="M15" s="234">
        <f>IF('معلومات أساسية عن الأنظمة'!C14 = "", 0, 'حالة الالتزام بالضوابط - نظام ١'!M15)</f>
        <v>0</v>
      </c>
      <c r="N15" s="216"/>
      <c r="O15" s="218"/>
    </row>
    <row r="16" spans="1:15" ht="185.1" customHeight="1" x14ac:dyDescent="0.3">
      <c r="A16" s="212"/>
      <c r="B16" s="342"/>
      <c r="C16" s="326"/>
      <c r="D16" s="331"/>
      <c r="E16" s="332"/>
      <c r="F16" s="133" t="s">
        <v>269</v>
      </c>
      <c r="G16" s="133" t="s">
        <v>135</v>
      </c>
      <c r="H16" s="134" t="s">
        <v>133</v>
      </c>
      <c r="I16" s="141" t="s">
        <v>18</v>
      </c>
      <c r="J16" s="142">
        <f>IF(I16="مطبق كليًا  - Implemented",3,IF(I16="مطبق جزئيًا  - Partially Implemented",2,IF(I16="غير مطبق  - Not Implemented",1,0)))</f>
        <v>3</v>
      </c>
      <c r="K16" s="142"/>
      <c r="L16" s="142"/>
      <c r="M16" s="234"/>
      <c r="N16" s="216"/>
      <c r="O16" s="218"/>
    </row>
    <row r="17" spans="1:15" ht="185.1" customHeight="1" x14ac:dyDescent="0.3">
      <c r="A17" s="212"/>
      <c r="B17" s="342"/>
      <c r="C17" s="326"/>
      <c r="D17" s="331"/>
      <c r="E17" s="332"/>
      <c r="F17" s="133" t="s">
        <v>269</v>
      </c>
      <c r="G17" s="133" t="s">
        <v>136</v>
      </c>
      <c r="H17" s="134" t="s">
        <v>134</v>
      </c>
      <c r="I17" s="141" t="s">
        <v>18</v>
      </c>
      <c r="J17" s="142">
        <f>IF(I17="مطبق كليًا  - Implemented",3,IF(I17="مطبق جزئيًا  - Partially Implemented",2,IF(I17="غير مطبق  - Not Implemented",1,0)))</f>
        <v>3</v>
      </c>
      <c r="K17" s="142"/>
      <c r="L17" s="142"/>
      <c r="M17" s="234">
        <f>IF('معلومات أساسية عن الأنظمة'!C16 = "", 0, 'حالة الالتزام بالضوابط - نظام ١'!M17)</f>
        <v>0</v>
      </c>
      <c r="N17" s="216"/>
      <c r="O17" s="218"/>
    </row>
    <row r="18" spans="1:15" ht="185.1" customHeight="1" x14ac:dyDescent="0.3">
      <c r="A18" s="212"/>
      <c r="B18" s="342"/>
      <c r="C18" s="326"/>
      <c r="D18" s="331"/>
      <c r="E18" s="332"/>
      <c r="F18" s="133" t="s">
        <v>268</v>
      </c>
      <c r="G18" s="133" t="s">
        <v>68</v>
      </c>
      <c r="H18" s="214" t="s">
        <v>294</v>
      </c>
      <c r="I18" s="235" t="str">
        <f>IF(J18=3,"مطبق كليًا  - Implemented",IF(J18=0,"لاينطبق - Not Applicable",IF(J18=1,"غير مطبق  - Not Implemented",IF(3&lt;J18&gt;1,"مطبق جزئيًا  - Partially Implemented"," "))))</f>
        <v>مطبق كليًا  - Implemented</v>
      </c>
      <c r="J18" s="142">
        <f>IF(SUM(J19:J22)=0,0,AVERAGEIF(J19:J22,"&lt;&gt;0"))</f>
        <v>3</v>
      </c>
      <c r="K18" s="142"/>
      <c r="L18" s="142"/>
      <c r="M18" s="234">
        <f>IF('معلومات أساسية عن الأنظمة'!C17 = "", 0, 'حالة الالتزام بالضوابط - نظام ١'!M18)</f>
        <v>0</v>
      </c>
      <c r="N18" s="216"/>
      <c r="O18" s="218"/>
    </row>
    <row r="19" spans="1:15" ht="182.1" customHeight="1" x14ac:dyDescent="0.3">
      <c r="A19" s="212"/>
      <c r="B19" s="342"/>
      <c r="C19" s="326"/>
      <c r="D19" s="331"/>
      <c r="E19" s="332"/>
      <c r="F19" s="133" t="s">
        <v>269</v>
      </c>
      <c r="G19" s="133" t="s">
        <v>137</v>
      </c>
      <c r="H19" s="134" t="s">
        <v>138</v>
      </c>
      <c r="I19" s="141" t="s">
        <v>18</v>
      </c>
      <c r="J19" s="142">
        <f>IF(I19="مطبق كليًا  - Implemented",3,IF(I19="مطبق جزئيًا  - Partially Implemented",2,IF(I19="غير مطبق  - Not Implemented",1,0)))</f>
        <v>3</v>
      </c>
      <c r="K19" s="142"/>
      <c r="L19" s="142"/>
      <c r="M19" s="234">
        <f>IF('معلومات أساسية عن الأنظمة'!C18 = "", 0, 'حالة الالتزام بالضوابط - نظام ١'!M19)</f>
        <v>0</v>
      </c>
      <c r="N19" s="216"/>
      <c r="O19" s="218"/>
    </row>
    <row r="20" spans="1:15" ht="185.1" customHeight="1" x14ac:dyDescent="0.3">
      <c r="A20" s="212"/>
      <c r="B20" s="342"/>
      <c r="C20" s="326"/>
      <c r="D20" s="331"/>
      <c r="E20" s="332"/>
      <c r="F20" s="133" t="s">
        <v>269</v>
      </c>
      <c r="G20" s="133" t="s">
        <v>141</v>
      </c>
      <c r="H20" s="134" t="s">
        <v>283</v>
      </c>
      <c r="I20" s="141" t="s">
        <v>18</v>
      </c>
      <c r="J20" s="142">
        <f>IF(I20="مطبق كليًا  - Implemented",3,IF(I20="مطبق جزئيًا  - Partially Implemented",2,IF(I20="غير مطبق  - Not Implemented",1,0)))</f>
        <v>3</v>
      </c>
      <c r="K20" s="142"/>
      <c r="L20" s="142"/>
      <c r="M20" s="234">
        <f>IF('معلومات أساسية عن الأنظمة'!C19 = "", 0, 'حالة الالتزام بالضوابط - نظام ١'!M20)</f>
        <v>0</v>
      </c>
      <c r="N20" s="216"/>
      <c r="O20" s="218"/>
    </row>
    <row r="21" spans="1:15" ht="185.1" customHeight="1" x14ac:dyDescent="0.3">
      <c r="A21" s="212"/>
      <c r="B21" s="342"/>
      <c r="C21" s="326"/>
      <c r="D21" s="331"/>
      <c r="E21" s="332"/>
      <c r="F21" s="133" t="s">
        <v>269</v>
      </c>
      <c r="G21" s="133" t="s">
        <v>142</v>
      </c>
      <c r="H21" s="134" t="s">
        <v>139</v>
      </c>
      <c r="I21" s="141" t="s">
        <v>18</v>
      </c>
      <c r="J21" s="142">
        <f>IF(I21="مطبق كليًا  - Implemented",3,IF(I21="مطبق جزئيًا  - Partially Implemented",2,IF(I21="غير مطبق  - Not Implemented",1,0)))</f>
        <v>3</v>
      </c>
      <c r="K21" s="142"/>
      <c r="L21" s="142"/>
      <c r="M21" s="234">
        <f>IF('معلومات أساسية عن الأنظمة'!C20 = "", 0, 'حالة الالتزام بالضوابط - نظام ١'!M21)</f>
        <v>0</v>
      </c>
      <c r="N21" s="216"/>
      <c r="O21" s="218"/>
    </row>
    <row r="22" spans="1:15" ht="185.1" customHeight="1" x14ac:dyDescent="0.3">
      <c r="A22" s="212"/>
      <c r="B22" s="342"/>
      <c r="C22" s="326"/>
      <c r="D22" s="329"/>
      <c r="E22" s="330"/>
      <c r="F22" s="133" t="s">
        <v>269</v>
      </c>
      <c r="G22" s="133" t="s">
        <v>124</v>
      </c>
      <c r="H22" s="134" t="s">
        <v>140</v>
      </c>
      <c r="I22" s="141" t="s">
        <v>18</v>
      </c>
      <c r="J22" s="142">
        <f>IF(I22="مطبق كليًا  - Implemented",3,IF(I22="مطبق جزئيًا  - Partially Implemented",2,IF(I22="غير مطبق  - Not Implemented",1,0)))</f>
        <v>3</v>
      </c>
      <c r="K22" s="142"/>
      <c r="L22" s="142"/>
      <c r="M22" s="234">
        <f>IF('معلومات أساسية عن الأنظمة'!C21 = "", 0, 'حالة الالتزام بالضوابط - نظام ١'!M22)</f>
        <v>0</v>
      </c>
      <c r="N22" s="216"/>
      <c r="O22" s="218"/>
    </row>
    <row r="23" spans="1:15" ht="185.1" customHeight="1" x14ac:dyDescent="0.3">
      <c r="A23" s="212"/>
      <c r="B23" s="342"/>
      <c r="C23" s="326" t="s">
        <v>69</v>
      </c>
      <c r="D23" s="327" t="s">
        <v>51</v>
      </c>
      <c r="E23" s="328"/>
      <c r="F23" s="133" t="s">
        <v>268</v>
      </c>
      <c r="G23" s="133" t="s">
        <v>70</v>
      </c>
      <c r="H23" s="134" t="s">
        <v>295</v>
      </c>
      <c r="I23" s="141" t="s">
        <v>18</v>
      </c>
      <c r="J23" s="142" t="s">
        <v>275</v>
      </c>
      <c r="K23" s="142"/>
      <c r="L23" s="142"/>
      <c r="M23" s="234">
        <f>IF('معلومات أساسية عن الأنظمة'!C22 = "", 0, 'حالة الالتزام بالضوابط - نظام ١'!M23)</f>
        <v>0</v>
      </c>
      <c r="N23" s="216"/>
      <c r="O23" s="218"/>
    </row>
    <row r="24" spans="1:15" ht="185.1" customHeight="1" x14ac:dyDescent="0.3">
      <c r="A24" s="212"/>
      <c r="B24" s="342"/>
      <c r="C24" s="326"/>
      <c r="D24" s="329"/>
      <c r="E24" s="330"/>
      <c r="F24" s="133" t="s">
        <v>268</v>
      </c>
      <c r="G24" s="133" t="s">
        <v>71</v>
      </c>
      <c r="H24" s="134" t="s">
        <v>296</v>
      </c>
      <c r="I24" s="141" t="s">
        <v>18</v>
      </c>
      <c r="J24" s="142" t="s">
        <v>275</v>
      </c>
      <c r="K24" s="142"/>
      <c r="L24" s="142"/>
      <c r="M24" s="234">
        <f>IF('معلومات أساسية عن الأنظمة'!C23 = "", 0, 'حالة الالتزام بالضوابط - نظام ١'!M24)</f>
        <v>0</v>
      </c>
      <c r="N24" s="216"/>
      <c r="O24" s="218"/>
    </row>
    <row r="25" spans="1:15" ht="185.1" customHeight="1" x14ac:dyDescent="0.3">
      <c r="A25" s="212"/>
      <c r="B25" s="342"/>
      <c r="C25" s="326" t="s">
        <v>72</v>
      </c>
      <c r="D25" s="327" t="s">
        <v>33</v>
      </c>
      <c r="E25" s="328"/>
      <c r="F25" s="133" t="s">
        <v>268</v>
      </c>
      <c r="G25" s="133" t="s">
        <v>73</v>
      </c>
      <c r="H25" s="214" t="s">
        <v>297</v>
      </c>
      <c r="I25" s="235" t="str">
        <f>IF(J25=3,"مطبق كليًا  - Implemented",IF(J25=0,"لاينطبق - Not Applicable",IF(J25=1,"غير مطبق  - Not Implemented",IF(3&lt;J25&gt;1,"مطبق جزئيًا  - Partially Implemented"," "))))</f>
        <v>مطبق كليًا  - Implemented</v>
      </c>
      <c r="J25" s="142">
        <f>IF(SUM(J26:J27)=0,0,AVERAGEIF(J26:J27,"&lt;&gt;0"))</f>
        <v>3</v>
      </c>
      <c r="K25" s="142"/>
      <c r="L25" s="142"/>
      <c r="M25" s="234"/>
      <c r="N25" s="216"/>
      <c r="O25" s="218"/>
    </row>
    <row r="26" spans="1:15" ht="185.1" customHeight="1" x14ac:dyDescent="0.3">
      <c r="A26" s="212"/>
      <c r="B26" s="342"/>
      <c r="C26" s="326"/>
      <c r="D26" s="331"/>
      <c r="E26" s="332"/>
      <c r="F26" s="133" t="s">
        <v>269</v>
      </c>
      <c r="G26" s="133" t="s">
        <v>143</v>
      </c>
      <c r="H26" s="134" t="s">
        <v>144</v>
      </c>
      <c r="I26" s="141" t="s">
        <v>18</v>
      </c>
      <c r="J26" s="142">
        <f>IF(I26="مطبق كليًا  - Implemented",3,IF(I26="مطبق جزئيًا  - Partially Implemented",2,IF(I26="غير مطبق  - Not Implemented",1,0)))</f>
        <v>3</v>
      </c>
      <c r="K26" s="142"/>
      <c r="L26" s="142"/>
      <c r="M26" s="234">
        <f>IF('معلومات أساسية عن الأنظمة'!C25 = "", 0, 'حالة الالتزام بالضوابط - نظام ١'!M26)</f>
        <v>0</v>
      </c>
      <c r="N26" s="216"/>
      <c r="O26" s="218"/>
    </row>
    <row r="27" spans="1:15" ht="185.1" customHeight="1" x14ac:dyDescent="0.3">
      <c r="A27" s="212"/>
      <c r="B27" s="342"/>
      <c r="C27" s="326"/>
      <c r="D27" s="329"/>
      <c r="E27" s="330"/>
      <c r="F27" s="133" t="s">
        <v>269</v>
      </c>
      <c r="G27" s="133" t="s">
        <v>145</v>
      </c>
      <c r="H27" s="134" t="s">
        <v>146</v>
      </c>
      <c r="I27" s="141" t="s">
        <v>18</v>
      </c>
      <c r="J27" s="142">
        <f>IF(I27="مطبق كليًا  - Implemented",3,IF(I27="مطبق جزئيًا  - Partially Implemented",2,IF(I27="غير مطبق  - Not Implemented",1,0)))</f>
        <v>3</v>
      </c>
      <c r="K27" s="142"/>
      <c r="L27" s="142"/>
      <c r="M27" s="234">
        <f>IF('معلومات أساسية عن الأنظمة'!C26 = "", 0, 'حالة الالتزام بالضوابط - نظام ١'!M27)</f>
        <v>0</v>
      </c>
      <c r="N27" s="216"/>
      <c r="O27" s="218"/>
    </row>
    <row r="28" spans="1:15" ht="185.1" customHeight="1" x14ac:dyDescent="0.3">
      <c r="A28" s="212"/>
      <c r="B28" s="317" t="s">
        <v>74</v>
      </c>
      <c r="C28" s="302" t="s">
        <v>75</v>
      </c>
      <c r="D28" s="303" t="s">
        <v>27</v>
      </c>
      <c r="E28" s="304"/>
      <c r="F28" s="133" t="s">
        <v>268</v>
      </c>
      <c r="G28" s="133" t="s">
        <v>76</v>
      </c>
      <c r="H28" s="134" t="s">
        <v>298</v>
      </c>
      <c r="I28" s="235" t="str">
        <f>IF(J28=3,"مطبق كليًا  - Implemented",IF(J28=0,"لاينطبق - Not Applicable",IF(J28=1,"غير مطبق  - Not Implemented",IF(3&lt;J28&gt;1,"مطبق جزئيًا  - Partially Implemented"," "))))</f>
        <v>مطبق كليًا  - Implemented</v>
      </c>
      <c r="J28" s="142">
        <f>IF(SUM(J29:J30)=0,0,AVERAGEIF(J29:J30,"&lt;&gt;0"))</f>
        <v>3</v>
      </c>
      <c r="K28" s="142"/>
      <c r="L28" s="142"/>
      <c r="M28" s="234">
        <f>IF('معلومات أساسية عن الأنظمة'!C27 = "", 0, 'حالة الالتزام بالضوابط - نظام ١'!M28)</f>
        <v>0</v>
      </c>
      <c r="N28" s="216"/>
      <c r="O28" s="218"/>
    </row>
    <row r="29" spans="1:15" ht="185.1" customHeight="1" x14ac:dyDescent="0.3">
      <c r="A29" s="212"/>
      <c r="B29" s="317"/>
      <c r="C29" s="302"/>
      <c r="D29" s="305"/>
      <c r="E29" s="306"/>
      <c r="F29" s="133" t="s">
        <v>269</v>
      </c>
      <c r="G29" s="133" t="s">
        <v>147</v>
      </c>
      <c r="H29" s="135" t="s">
        <v>299</v>
      </c>
      <c r="I29" s="141" t="s">
        <v>18</v>
      </c>
      <c r="J29" s="142">
        <f>IF(I29="مطبق كليًا  - Implemented",3,IF(I29="مطبق جزئيًا  - Partially Implemented",2,IF(I29="غير مطبق  - Not Implemented",1,0)))</f>
        <v>3</v>
      </c>
      <c r="K29" s="142"/>
      <c r="L29" s="142"/>
      <c r="M29" s="234">
        <f>IF('معلومات أساسية عن الأنظمة'!C28 = "", 0, 'حالة الالتزام بالضوابط - نظام ١'!M29)</f>
        <v>0</v>
      </c>
      <c r="N29" s="216"/>
      <c r="O29" s="218"/>
    </row>
    <row r="30" spans="1:15" ht="185.1" customHeight="1" x14ac:dyDescent="0.3">
      <c r="A30" s="212"/>
      <c r="B30" s="317"/>
      <c r="C30" s="302"/>
      <c r="D30" s="307"/>
      <c r="E30" s="308"/>
      <c r="F30" s="133" t="s">
        <v>269</v>
      </c>
      <c r="G30" s="133" t="s">
        <v>148</v>
      </c>
      <c r="H30" s="135" t="s">
        <v>149</v>
      </c>
      <c r="I30" s="141" t="s">
        <v>18</v>
      </c>
      <c r="J30" s="142">
        <f>IF(I30="مطبق كليًا  - Implemented",3,IF(I30="مطبق جزئيًا  - Partially Implemented",2,IF(I30="غير مطبق  - Not Implemented",1,0)))</f>
        <v>3</v>
      </c>
      <c r="K30" s="142"/>
      <c r="L30" s="142"/>
      <c r="M30" s="234">
        <f>IF('معلومات أساسية عن الأنظمة'!C29 = "", 0, 'حالة الالتزام بالضوابط - نظام ١'!M30)</f>
        <v>0</v>
      </c>
      <c r="N30" s="216"/>
      <c r="O30" s="218"/>
    </row>
    <row r="31" spans="1:15" ht="185.1" customHeight="1" x14ac:dyDescent="0.3">
      <c r="A31" s="212"/>
      <c r="B31" s="317"/>
      <c r="C31" s="302" t="s">
        <v>77</v>
      </c>
      <c r="D31" s="303" t="s">
        <v>25</v>
      </c>
      <c r="E31" s="304"/>
      <c r="F31" s="133" t="s">
        <v>268</v>
      </c>
      <c r="G31" s="133" t="s">
        <v>78</v>
      </c>
      <c r="H31" s="134" t="s">
        <v>300</v>
      </c>
      <c r="I31" s="235" t="str">
        <f>IF(J31=3,"مطبق كليًا  - Implemented",IF(J31=0,"لاينطبق - Not Applicable",IF(J31=1,"غير مطبق  - Not Implemented",IF(3&lt;J31&gt;1,"مطبق جزئيًا  - Partially Implemented"," "))))</f>
        <v>مطبق كليًا  - Implemented</v>
      </c>
      <c r="J31" s="142">
        <f>IF(SUM(J32:J39)=0,0,AVERAGEIF(J32:J39,"&lt;&gt;0"))</f>
        <v>3</v>
      </c>
      <c r="K31" s="142"/>
      <c r="L31" s="142"/>
      <c r="M31" s="234">
        <f>IF('معلومات أساسية عن الأنظمة'!C30 = "", 0, 'حالة الالتزام بالضوابط - نظام ١'!M31)</f>
        <v>0</v>
      </c>
      <c r="N31" s="216"/>
      <c r="O31" s="218"/>
    </row>
    <row r="32" spans="1:15" ht="185.1" customHeight="1" x14ac:dyDescent="0.3">
      <c r="A32" s="212"/>
      <c r="B32" s="317"/>
      <c r="C32" s="302"/>
      <c r="D32" s="305"/>
      <c r="E32" s="306"/>
      <c r="F32" s="133" t="s">
        <v>269</v>
      </c>
      <c r="G32" s="133" t="s">
        <v>150</v>
      </c>
      <c r="H32" s="135" t="s">
        <v>151</v>
      </c>
      <c r="I32" s="141" t="s">
        <v>18</v>
      </c>
      <c r="J32" s="142">
        <f t="shared" ref="J32:J39" si="0">IF(I32="مطبق كليًا  - Implemented",3,IF(I32="مطبق جزئيًا  - Partially Implemented",2,IF(I32="غير مطبق  - Not Implemented",1,0)))</f>
        <v>3</v>
      </c>
      <c r="K32" s="142"/>
      <c r="L32" s="142"/>
      <c r="M32" s="234">
        <f>IF('معلومات أساسية عن الأنظمة'!C31 = "", 0, 'حالة الالتزام بالضوابط - نظام ١'!M32)</f>
        <v>0</v>
      </c>
      <c r="N32" s="216"/>
      <c r="O32" s="218"/>
    </row>
    <row r="33" spans="1:15" ht="185.1" customHeight="1" x14ac:dyDescent="0.3">
      <c r="A33" s="212"/>
      <c r="B33" s="317"/>
      <c r="C33" s="302"/>
      <c r="D33" s="305"/>
      <c r="E33" s="306"/>
      <c r="F33" s="133" t="s">
        <v>269</v>
      </c>
      <c r="G33" s="133" t="s">
        <v>153</v>
      </c>
      <c r="H33" s="135" t="s">
        <v>152</v>
      </c>
      <c r="I33" s="141" t="s">
        <v>18</v>
      </c>
      <c r="J33" s="142">
        <f t="shared" si="0"/>
        <v>3</v>
      </c>
      <c r="K33" s="142"/>
      <c r="L33" s="142"/>
      <c r="M33" s="234">
        <f>IF('معلومات أساسية عن الأنظمة'!C32 = "", 0, 'حالة الالتزام بالضوابط - نظام ١'!M33)</f>
        <v>0</v>
      </c>
      <c r="N33" s="216"/>
      <c r="O33" s="218"/>
    </row>
    <row r="34" spans="1:15" ht="185.1" customHeight="1" x14ac:dyDescent="0.3">
      <c r="A34" s="212"/>
      <c r="B34" s="317"/>
      <c r="C34" s="302"/>
      <c r="D34" s="305"/>
      <c r="E34" s="306"/>
      <c r="F34" s="133" t="s">
        <v>269</v>
      </c>
      <c r="G34" s="133" t="s">
        <v>155</v>
      </c>
      <c r="H34" s="135" t="s">
        <v>154</v>
      </c>
      <c r="I34" s="141" t="s">
        <v>18</v>
      </c>
      <c r="J34" s="142">
        <f t="shared" si="0"/>
        <v>3</v>
      </c>
      <c r="K34" s="142"/>
      <c r="L34" s="142"/>
      <c r="M34" s="234"/>
      <c r="N34" s="216"/>
      <c r="O34" s="218"/>
    </row>
    <row r="35" spans="1:15" ht="185.1" customHeight="1" x14ac:dyDescent="0.3">
      <c r="A35" s="212"/>
      <c r="B35" s="317"/>
      <c r="C35" s="302"/>
      <c r="D35" s="305"/>
      <c r="E35" s="306"/>
      <c r="F35" s="133" t="s">
        <v>269</v>
      </c>
      <c r="G35" s="133" t="s">
        <v>120</v>
      </c>
      <c r="H35" s="135" t="s">
        <v>156</v>
      </c>
      <c r="I35" s="141" t="s">
        <v>18</v>
      </c>
      <c r="J35" s="142">
        <f t="shared" si="0"/>
        <v>3</v>
      </c>
      <c r="K35" s="142"/>
      <c r="L35" s="142"/>
      <c r="M35" s="234">
        <f>IF('معلومات أساسية عن الأنظمة'!C34 = "", 0, 'حالة الالتزام بالضوابط - نظام ١'!M35)</f>
        <v>0</v>
      </c>
      <c r="N35" s="216"/>
      <c r="O35" s="218"/>
    </row>
    <row r="36" spans="1:15" ht="185.1" customHeight="1" x14ac:dyDescent="0.3">
      <c r="A36" s="212"/>
      <c r="B36" s="317"/>
      <c r="C36" s="302"/>
      <c r="D36" s="305"/>
      <c r="E36" s="306"/>
      <c r="F36" s="133" t="s">
        <v>269</v>
      </c>
      <c r="G36" s="133" t="s">
        <v>158</v>
      </c>
      <c r="H36" s="135" t="s">
        <v>157</v>
      </c>
      <c r="I36" s="141" t="s">
        <v>18</v>
      </c>
      <c r="J36" s="142">
        <f t="shared" si="0"/>
        <v>3</v>
      </c>
      <c r="K36" s="142"/>
      <c r="L36" s="142"/>
      <c r="M36" s="234">
        <f>IF('معلومات أساسية عن الأنظمة'!C35 = "", 0, 'حالة الالتزام بالضوابط - نظام ١'!M36)</f>
        <v>0</v>
      </c>
      <c r="N36" s="216"/>
      <c r="O36" s="218"/>
    </row>
    <row r="37" spans="1:15" ht="185.1" customHeight="1" x14ac:dyDescent="0.3">
      <c r="A37" s="212"/>
      <c r="B37" s="317"/>
      <c r="C37" s="302"/>
      <c r="D37" s="305"/>
      <c r="E37" s="306"/>
      <c r="F37" s="133" t="s">
        <v>269</v>
      </c>
      <c r="G37" s="133" t="s">
        <v>160</v>
      </c>
      <c r="H37" s="135" t="s">
        <v>159</v>
      </c>
      <c r="I37" s="141" t="s">
        <v>18</v>
      </c>
      <c r="J37" s="142">
        <f t="shared" si="0"/>
        <v>3</v>
      </c>
      <c r="K37" s="142"/>
      <c r="L37" s="142"/>
      <c r="M37" s="234">
        <f>IF('معلومات أساسية عن الأنظمة'!C36 = "", 0, 'حالة الالتزام بالضوابط - نظام ١'!M37)</f>
        <v>0</v>
      </c>
      <c r="N37" s="216"/>
      <c r="O37" s="218"/>
    </row>
    <row r="38" spans="1:15" ht="185.1" customHeight="1" x14ac:dyDescent="0.3">
      <c r="A38" s="212"/>
      <c r="B38" s="317"/>
      <c r="C38" s="302"/>
      <c r="D38" s="305"/>
      <c r="E38" s="306"/>
      <c r="F38" s="133" t="s">
        <v>269</v>
      </c>
      <c r="G38" s="133" t="s">
        <v>161</v>
      </c>
      <c r="H38" s="135" t="s">
        <v>162</v>
      </c>
      <c r="I38" s="141" t="s">
        <v>18</v>
      </c>
      <c r="J38" s="142">
        <f t="shared" si="0"/>
        <v>3</v>
      </c>
      <c r="K38" s="142"/>
      <c r="L38" s="142"/>
      <c r="M38" s="234">
        <f>IF('معلومات أساسية عن الأنظمة'!C37 = "", 0, 'حالة الالتزام بالضوابط - نظام ١'!M38)</f>
        <v>0</v>
      </c>
      <c r="N38" s="216"/>
      <c r="O38" s="218"/>
    </row>
    <row r="39" spans="1:15" ht="214.5" x14ac:dyDescent="0.3">
      <c r="A39" s="212"/>
      <c r="B39" s="317"/>
      <c r="C39" s="302"/>
      <c r="D39" s="305"/>
      <c r="E39" s="306"/>
      <c r="F39" s="133" t="s">
        <v>269</v>
      </c>
      <c r="G39" s="133" t="s">
        <v>163</v>
      </c>
      <c r="H39" s="135" t="s">
        <v>164</v>
      </c>
      <c r="I39" s="141" t="s">
        <v>18</v>
      </c>
      <c r="J39" s="142">
        <f t="shared" si="0"/>
        <v>3</v>
      </c>
      <c r="K39" s="142"/>
      <c r="L39" s="142"/>
      <c r="M39" s="234">
        <f>IF('معلومات أساسية عن الأنظمة'!C38 = "", 0, 'حالة الالتزام بالضوابط - نظام ١'!M39)</f>
        <v>0</v>
      </c>
      <c r="N39" s="216"/>
      <c r="O39" s="218"/>
    </row>
    <row r="40" spans="1:15" ht="185.1" customHeight="1" x14ac:dyDescent="0.3">
      <c r="A40" s="212"/>
      <c r="B40" s="317"/>
      <c r="C40" s="302"/>
      <c r="D40" s="307"/>
      <c r="E40" s="308"/>
      <c r="F40" s="133" t="s">
        <v>268</v>
      </c>
      <c r="G40" s="133" t="s">
        <v>79</v>
      </c>
      <c r="H40" s="134" t="s">
        <v>301</v>
      </c>
      <c r="I40" s="141" t="s">
        <v>18</v>
      </c>
      <c r="J40" s="142" t="s">
        <v>275</v>
      </c>
      <c r="K40" s="142"/>
      <c r="L40" s="142"/>
      <c r="M40" s="234">
        <f>IF('معلومات أساسية عن الأنظمة'!C39 = "", 0, 'حالة الالتزام بالضوابط - نظام ١'!M40)</f>
        <v>0</v>
      </c>
      <c r="N40" s="216"/>
      <c r="O40" s="218"/>
    </row>
    <row r="41" spans="1:15" ht="185.1" customHeight="1" x14ac:dyDescent="0.3">
      <c r="A41" s="212"/>
      <c r="B41" s="317"/>
      <c r="C41" s="302" t="s">
        <v>80</v>
      </c>
      <c r="D41" s="303" t="s">
        <v>52</v>
      </c>
      <c r="E41" s="304"/>
      <c r="F41" s="133" t="s">
        <v>268</v>
      </c>
      <c r="G41" s="133" t="s">
        <v>81</v>
      </c>
      <c r="H41" s="134" t="s">
        <v>302</v>
      </c>
      <c r="I41" s="235" t="str">
        <f>IF(J41=3,"مطبق كليًا  - Implemented",IF(J41=0,"لاينطبق - Not Applicable",IF(J41=1,"غير مطبق  - Not Implemented",IF(3&lt;J41&gt;1,"مطبق جزئيًا  - Partially Implemented"," "))))</f>
        <v>مطبق كليًا  - Implemented</v>
      </c>
      <c r="J41" s="142">
        <f>IF(SUM(J42:J49)=0,0,AVERAGEIF(J42:J49,"&lt;&gt;0"))</f>
        <v>3</v>
      </c>
      <c r="K41" s="142"/>
      <c r="L41" s="142"/>
      <c r="M41" s="234">
        <f>IF('معلومات أساسية عن الأنظمة'!C40 = "", 0, 'حالة الالتزام بالضوابط - نظام ١'!M41)</f>
        <v>0</v>
      </c>
      <c r="N41" s="216"/>
      <c r="O41" s="218"/>
    </row>
    <row r="42" spans="1:15" ht="185.1" customHeight="1" x14ac:dyDescent="0.3">
      <c r="A42" s="212"/>
      <c r="B42" s="317"/>
      <c r="C42" s="302"/>
      <c r="D42" s="305"/>
      <c r="E42" s="306"/>
      <c r="F42" s="133" t="s">
        <v>269</v>
      </c>
      <c r="G42" s="133" t="s">
        <v>174</v>
      </c>
      <c r="H42" s="134" t="s">
        <v>173</v>
      </c>
      <c r="I42" s="141" t="s">
        <v>18</v>
      </c>
      <c r="J42" s="142">
        <f t="shared" ref="J42:J76" si="1">IF(I42="مطبق كليًا  - Implemented",3,IF(I42="مطبق جزئيًا  - Partially Implemented",2,IF(I42="غير مطبق  - Not Implemented",1,0)))</f>
        <v>3</v>
      </c>
      <c r="K42" s="142"/>
      <c r="L42" s="142"/>
      <c r="M42" s="234">
        <f>IF('معلومات أساسية عن الأنظمة'!C41 = "", 0, 'حالة الالتزام بالضوابط - نظام ١'!M42)</f>
        <v>0</v>
      </c>
      <c r="N42" s="216"/>
      <c r="O42" s="218"/>
    </row>
    <row r="43" spans="1:15" ht="185.1" customHeight="1" x14ac:dyDescent="0.3">
      <c r="A43" s="212"/>
      <c r="B43" s="317"/>
      <c r="C43" s="302"/>
      <c r="D43" s="305"/>
      <c r="E43" s="306"/>
      <c r="F43" s="133" t="s">
        <v>269</v>
      </c>
      <c r="G43" s="133" t="s">
        <v>175</v>
      </c>
      <c r="H43" s="134" t="s">
        <v>284</v>
      </c>
      <c r="I43" s="141" t="s">
        <v>18</v>
      </c>
      <c r="J43" s="142">
        <f t="shared" si="1"/>
        <v>3</v>
      </c>
      <c r="K43" s="142"/>
      <c r="L43" s="142"/>
      <c r="M43" s="234">
        <f>IF('معلومات أساسية عن الأنظمة'!C42 = "", 0, 'حالة الالتزام بالضوابط - نظام ١'!M43)</f>
        <v>0</v>
      </c>
      <c r="N43" s="216"/>
      <c r="O43" s="218"/>
    </row>
    <row r="44" spans="1:15" ht="185.1" customHeight="1" x14ac:dyDescent="0.3">
      <c r="A44" s="212"/>
      <c r="B44" s="317"/>
      <c r="C44" s="302"/>
      <c r="D44" s="305"/>
      <c r="E44" s="306"/>
      <c r="F44" s="133" t="s">
        <v>269</v>
      </c>
      <c r="G44" s="133" t="s">
        <v>116</v>
      </c>
      <c r="H44" s="134" t="s">
        <v>176</v>
      </c>
      <c r="I44" s="141" t="s">
        <v>18</v>
      </c>
      <c r="J44" s="142">
        <f t="shared" si="1"/>
        <v>3</v>
      </c>
      <c r="K44" s="142"/>
      <c r="L44" s="142"/>
      <c r="M44" s="234">
        <f>IF('معلومات أساسية عن الأنظمة'!C43 = "", 0, 'حالة الالتزام بالضوابط - نظام ١'!M44)</f>
        <v>0</v>
      </c>
      <c r="N44" s="216"/>
      <c r="O44" s="218"/>
    </row>
    <row r="45" spans="1:15" ht="185.1" customHeight="1" x14ac:dyDescent="0.3">
      <c r="A45" s="212"/>
      <c r="B45" s="317"/>
      <c r="C45" s="302"/>
      <c r="D45" s="305"/>
      <c r="E45" s="306"/>
      <c r="F45" s="133" t="s">
        <v>269</v>
      </c>
      <c r="G45" s="133" t="s">
        <v>121</v>
      </c>
      <c r="H45" s="134" t="s">
        <v>285</v>
      </c>
      <c r="I45" s="141" t="s">
        <v>18</v>
      </c>
      <c r="J45" s="142">
        <f t="shared" si="1"/>
        <v>3</v>
      </c>
      <c r="K45" s="142"/>
      <c r="L45" s="142"/>
      <c r="M45" s="234">
        <f>IF('معلومات أساسية عن الأنظمة'!C44 = "", 0, 'حالة الالتزام بالضوابط - نظام ١'!M45)</f>
        <v>0</v>
      </c>
      <c r="N45" s="216"/>
      <c r="O45" s="218"/>
    </row>
    <row r="46" spans="1:15" ht="185.1" customHeight="1" x14ac:dyDescent="0.3">
      <c r="A46" s="212"/>
      <c r="B46" s="317"/>
      <c r="C46" s="302"/>
      <c r="D46" s="305"/>
      <c r="E46" s="306"/>
      <c r="F46" s="133" t="s">
        <v>269</v>
      </c>
      <c r="G46" s="133" t="s">
        <v>125</v>
      </c>
      <c r="H46" s="134" t="s">
        <v>177</v>
      </c>
      <c r="I46" s="141" t="s">
        <v>18</v>
      </c>
      <c r="J46" s="142">
        <f t="shared" si="1"/>
        <v>3</v>
      </c>
      <c r="K46" s="142"/>
      <c r="L46" s="142"/>
      <c r="M46" s="234"/>
      <c r="N46" s="216"/>
      <c r="O46" s="218"/>
    </row>
    <row r="47" spans="1:15" ht="185.1" customHeight="1" x14ac:dyDescent="0.3">
      <c r="A47" s="212"/>
      <c r="B47" s="317"/>
      <c r="C47" s="302"/>
      <c r="D47" s="305"/>
      <c r="E47" s="306"/>
      <c r="F47" s="133" t="s">
        <v>269</v>
      </c>
      <c r="G47" s="133" t="s">
        <v>179</v>
      </c>
      <c r="H47" s="134" t="s">
        <v>178</v>
      </c>
      <c r="I47" s="141" t="s">
        <v>18</v>
      </c>
      <c r="J47" s="142">
        <f t="shared" si="1"/>
        <v>3</v>
      </c>
      <c r="K47" s="142"/>
      <c r="L47" s="142"/>
      <c r="M47" s="234">
        <f>IF('معلومات أساسية عن الأنظمة'!C46 = "", 0, 'حالة الالتزام بالضوابط - نظام ١'!M47)</f>
        <v>0</v>
      </c>
      <c r="N47" s="216"/>
      <c r="O47" s="218"/>
    </row>
    <row r="48" spans="1:15" ht="185.1" customHeight="1" x14ac:dyDescent="0.3">
      <c r="A48" s="212"/>
      <c r="B48" s="317"/>
      <c r="C48" s="302"/>
      <c r="D48" s="305"/>
      <c r="E48" s="306"/>
      <c r="F48" s="133" t="s">
        <v>269</v>
      </c>
      <c r="G48" s="133" t="s">
        <v>180</v>
      </c>
      <c r="H48" s="134" t="s">
        <v>181</v>
      </c>
      <c r="I48" s="141" t="s">
        <v>18</v>
      </c>
      <c r="J48" s="142">
        <f t="shared" si="1"/>
        <v>3</v>
      </c>
      <c r="K48" s="142"/>
      <c r="L48" s="142"/>
      <c r="M48" s="234">
        <f>IF('معلومات أساسية عن الأنظمة'!C47 = "", 0, 'حالة الالتزام بالضوابط - نظام ١'!M48)</f>
        <v>0</v>
      </c>
      <c r="N48" s="216"/>
      <c r="O48" s="218"/>
    </row>
    <row r="49" spans="1:15" ht="185.1" customHeight="1" x14ac:dyDescent="0.3">
      <c r="A49" s="212"/>
      <c r="B49" s="317"/>
      <c r="C49" s="302"/>
      <c r="D49" s="307"/>
      <c r="E49" s="308"/>
      <c r="F49" s="133" t="s">
        <v>269</v>
      </c>
      <c r="G49" s="133" t="s">
        <v>182</v>
      </c>
      <c r="H49" s="134" t="s">
        <v>183</v>
      </c>
      <c r="I49" s="141" t="s">
        <v>18</v>
      </c>
      <c r="J49" s="142">
        <f t="shared" si="1"/>
        <v>3</v>
      </c>
      <c r="K49" s="142"/>
      <c r="L49" s="142"/>
      <c r="M49" s="234">
        <f>IF('معلومات أساسية عن الأنظمة'!C48 = "", 0, 'حالة الالتزام بالضوابط - نظام ١'!M49)</f>
        <v>0</v>
      </c>
      <c r="N49" s="216"/>
      <c r="O49" s="218"/>
    </row>
    <row r="50" spans="1:15" ht="185.1" customHeight="1" x14ac:dyDescent="0.3">
      <c r="A50" s="212"/>
      <c r="B50" s="317"/>
      <c r="C50" s="302" t="s">
        <v>82</v>
      </c>
      <c r="D50" s="303" t="s">
        <v>28</v>
      </c>
      <c r="E50" s="304"/>
      <c r="F50" s="133" t="s">
        <v>268</v>
      </c>
      <c r="G50" s="133" t="s">
        <v>83</v>
      </c>
      <c r="H50" s="134" t="s">
        <v>303</v>
      </c>
      <c r="I50" s="235" t="str">
        <f>IF(J50=3,"مطبق كليًا  - Implemented",IF(J50=0,"لاينطبق - Not Applicable",IF(J50=1,"غير مطبق  - Not Implemented",IF(3&lt;J50&gt;1,"مطبق جزئيًا  - Partially Implemented"," "))))</f>
        <v>مطبق كليًا  - Implemented</v>
      </c>
      <c r="J50" s="142">
        <f>IF(SUM(J51:J59)=0,0,AVERAGEIF(J51:J59,"&lt;&gt;0"))</f>
        <v>3</v>
      </c>
      <c r="K50" s="142"/>
      <c r="L50" s="142"/>
      <c r="M50" s="234">
        <f>IF('معلومات أساسية عن الأنظمة'!C49 = "", 0, 'حالة الالتزام بالضوابط - نظام ١'!M50)</f>
        <v>0</v>
      </c>
      <c r="N50" s="216"/>
      <c r="O50" s="218"/>
    </row>
    <row r="51" spans="1:15" ht="185.1" customHeight="1" x14ac:dyDescent="0.3">
      <c r="A51" s="212"/>
      <c r="B51" s="317"/>
      <c r="C51" s="302"/>
      <c r="D51" s="305"/>
      <c r="E51" s="306"/>
      <c r="F51" s="133" t="s">
        <v>269</v>
      </c>
      <c r="G51" s="136" t="s">
        <v>224</v>
      </c>
      <c r="H51" s="134" t="s">
        <v>184</v>
      </c>
      <c r="I51" s="141" t="s">
        <v>18</v>
      </c>
      <c r="J51" s="142">
        <f t="shared" si="1"/>
        <v>3</v>
      </c>
      <c r="K51" s="142"/>
      <c r="L51" s="142"/>
      <c r="M51" s="234">
        <f>IF('معلومات أساسية عن الأنظمة'!C50 = "", 0, 'حالة الالتزام بالضوابط - نظام ١'!M51)</f>
        <v>0</v>
      </c>
      <c r="N51" s="216"/>
      <c r="O51" s="218"/>
    </row>
    <row r="52" spans="1:15" ht="185.1" customHeight="1" x14ac:dyDescent="0.3">
      <c r="A52" s="212"/>
      <c r="B52" s="317"/>
      <c r="C52" s="302"/>
      <c r="D52" s="305"/>
      <c r="E52" s="306"/>
      <c r="F52" s="133" t="s">
        <v>269</v>
      </c>
      <c r="G52" s="136" t="s">
        <v>225</v>
      </c>
      <c r="H52" s="134" t="s">
        <v>185</v>
      </c>
      <c r="I52" s="141" t="s">
        <v>18</v>
      </c>
      <c r="J52" s="142">
        <f t="shared" si="1"/>
        <v>3</v>
      </c>
      <c r="K52" s="142"/>
      <c r="L52" s="142"/>
      <c r="M52" s="234">
        <f>IF('معلومات أساسية عن الأنظمة'!C51 = "", 0, 'حالة الالتزام بالضوابط - نظام ١'!M52)</f>
        <v>0</v>
      </c>
      <c r="N52" s="216"/>
      <c r="O52" s="218"/>
    </row>
    <row r="53" spans="1:15" ht="185.1" customHeight="1" x14ac:dyDescent="0.3">
      <c r="A53" s="212"/>
      <c r="B53" s="317"/>
      <c r="C53" s="302"/>
      <c r="D53" s="305"/>
      <c r="E53" s="306"/>
      <c r="F53" s="133" t="s">
        <v>269</v>
      </c>
      <c r="G53" s="136" t="s">
        <v>226</v>
      </c>
      <c r="H53" s="134" t="s">
        <v>186</v>
      </c>
      <c r="I53" s="141" t="s">
        <v>18</v>
      </c>
      <c r="J53" s="142">
        <f t="shared" si="1"/>
        <v>3</v>
      </c>
      <c r="K53" s="142"/>
      <c r="L53" s="142"/>
      <c r="M53" s="234">
        <f>IF('معلومات أساسية عن الأنظمة'!C52 = "", 0, 'حالة الالتزام بالضوابط - نظام ١'!M53)</f>
        <v>0</v>
      </c>
      <c r="N53" s="216"/>
      <c r="O53" s="218"/>
    </row>
    <row r="54" spans="1:15" ht="185.1" customHeight="1" x14ac:dyDescent="0.3">
      <c r="A54" s="212"/>
      <c r="B54" s="317"/>
      <c r="C54" s="302"/>
      <c r="D54" s="305"/>
      <c r="E54" s="306"/>
      <c r="F54" s="133" t="s">
        <v>269</v>
      </c>
      <c r="G54" s="136" t="s">
        <v>227</v>
      </c>
      <c r="H54" s="134" t="s">
        <v>187</v>
      </c>
      <c r="I54" s="141" t="s">
        <v>18</v>
      </c>
      <c r="J54" s="142">
        <f t="shared" si="1"/>
        <v>3</v>
      </c>
      <c r="K54" s="142"/>
      <c r="L54" s="142"/>
      <c r="M54" s="234">
        <f>IF('معلومات أساسية عن الأنظمة'!C53 = "", 0, 'حالة الالتزام بالضوابط - نظام ١'!M54)</f>
        <v>0</v>
      </c>
      <c r="N54" s="216"/>
      <c r="O54" s="218"/>
    </row>
    <row r="55" spans="1:15" ht="185.1" customHeight="1" x14ac:dyDescent="0.3">
      <c r="A55" s="212"/>
      <c r="B55" s="317"/>
      <c r="C55" s="302"/>
      <c r="D55" s="305"/>
      <c r="E55" s="306"/>
      <c r="F55" s="133" t="s">
        <v>269</v>
      </c>
      <c r="G55" s="136" t="s">
        <v>228</v>
      </c>
      <c r="H55" s="134" t="s">
        <v>286</v>
      </c>
      <c r="I55" s="141" t="s">
        <v>18</v>
      </c>
      <c r="J55" s="142">
        <f t="shared" si="1"/>
        <v>3</v>
      </c>
      <c r="K55" s="142"/>
      <c r="L55" s="142"/>
      <c r="M55" s="234">
        <f>IF('معلومات أساسية عن الأنظمة'!C54 = "", 0, 'حالة الالتزام بالضوابط - نظام ١'!M55)</f>
        <v>0</v>
      </c>
      <c r="N55" s="216"/>
      <c r="O55" s="218"/>
    </row>
    <row r="56" spans="1:15" ht="185.1" customHeight="1" x14ac:dyDescent="0.3">
      <c r="A56" s="212"/>
      <c r="B56" s="317"/>
      <c r="C56" s="302"/>
      <c r="D56" s="305"/>
      <c r="E56" s="306"/>
      <c r="F56" s="133" t="s">
        <v>269</v>
      </c>
      <c r="G56" s="136" t="s">
        <v>229</v>
      </c>
      <c r="H56" s="134" t="s">
        <v>188</v>
      </c>
      <c r="I56" s="141" t="s">
        <v>18</v>
      </c>
      <c r="J56" s="142">
        <f t="shared" si="1"/>
        <v>3</v>
      </c>
      <c r="K56" s="142"/>
      <c r="L56" s="142"/>
      <c r="M56" s="234">
        <f>IF('معلومات أساسية عن الأنظمة'!C55 = "", 0, 'حالة الالتزام بالضوابط - نظام ١'!M56)</f>
        <v>0</v>
      </c>
      <c r="N56" s="216"/>
      <c r="O56" s="218"/>
    </row>
    <row r="57" spans="1:15" ht="185.1" customHeight="1" x14ac:dyDescent="0.3">
      <c r="A57" s="212"/>
      <c r="B57" s="317"/>
      <c r="C57" s="302"/>
      <c r="D57" s="305"/>
      <c r="E57" s="306"/>
      <c r="F57" s="133" t="s">
        <v>269</v>
      </c>
      <c r="G57" s="136" t="s">
        <v>230</v>
      </c>
      <c r="H57" s="134" t="s">
        <v>189</v>
      </c>
      <c r="I57" s="141" t="s">
        <v>18</v>
      </c>
      <c r="J57" s="142">
        <f t="shared" si="1"/>
        <v>3</v>
      </c>
      <c r="K57" s="142"/>
      <c r="L57" s="142"/>
      <c r="M57" s="234">
        <f>IF('معلومات أساسية عن الأنظمة'!C56 = "", 0, 'حالة الالتزام بالضوابط - نظام ١'!M57)</f>
        <v>0</v>
      </c>
      <c r="N57" s="216"/>
      <c r="O57" s="218"/>
    </row>
    <row r="58" spans="1:15" ht="185.1" customHeight="1" x14ac:dyDescent="0.3">
      <c r="A58" s="212"/>
      <c r="B58" s="317"/>
      <c r="C58" s="302"/>
      <c r="D58" s="305"/>
      <c r="E58" s="306"/>
      <c r="F58" s="133" t="s">
        <v>269</v>
      </c>
      <c r="G58" s="136" t="s">
        <v>231</v>
      </c>
      <c r="H58" s="134" t="s">
        <v>287</v>
      </c>
      <c r="I58" s="141" t="s">
        <v>18</v>
      </c>
      <c r="J58" s="142">
        <f t="shared" si="1"/>
        <v>3</v>
      </c>
      <c r="K58" s="142"/>
      <c r="L58" s="142"/>
      <c r="M58" s="234">
        <f>IF('معلومات أساسية عن الأنظمة'!C57 = "", 0, 'حالة الالتزام بالضوابط - نظام ١'!M58)</f>
        <v>0</v>
      </c>
      <c r="N58" s="216"/>
      <c r="O58" s="218"/>
    </row>
    <row r="59" spans="1:15" ht="185.1" customHeight="1" x14ac:dyDescent="0.3">
      <c r="A59" s="212"/>
      <c r="B59" s="317"/>
      <c r="C59" s="302"/>
      <c r="D59" s="307"/>
      <c r="E59" s="308"/>
      <c r="F59" s="133" t="s">
        <v>269</v>
      </c>
      <c r="G59" s="136" t="s">
        <v>232</v>
      </c>
      <c r="H59" s="134" t="s">
        <v>190</v>
      </c>
      <c r="I59" s="141" t="s">
        <v>18</v>
      </c>
      <c r="J59" s="142">
        <f t="shared" si="1"/>
        <v>3</v>
      </c>
      <c r="K59" s="142"/>
      <c r="L59" s="142"/>
      <c r="M59" s="234">
        <f>IF('معلومات أساسية عن الأنظمة'!C58 = "", 0, 'حالة الالتزام بالضوابط - نظام ١'!M59)</f>
        <v>0</v>
      </c>
      <c r="N59" s="216"/>
      <c r="O59" s="218"/>
    </row>
    <row r="60" spans="1:15" ht="185.1" customHeight="1" x14ac:dyDescent="0.3">
      <c r="A60" s="212"/>
      <c r="B60" s="317"/>
      <c r="C60" s="302" t="s">
        <v>84</v>
      </c>
      <c r="D60" s="303" t="s">
        <v>29</v>
      </c>
      <c r="E60" s="304"/>
      <c r="F60" s="133" t="s">
        <v>268</v>
      </c>
      <c r="G60" s="133" t="s">
        <v>85</v>
      </c>
      <c r="H60" s="134" t="s">
        <v>304</v>
      </c>
      <c r="I60" s="235" t="str">
        <f>IF(J60=3,"مطبق كليًا  - Implemented",IF(J60=0,"لاينطبق - Not Applicable",IF(J60=1,"غير مطبق  - Not Implemented",IF(3&lt;J60&gt;1,"مطبق جزئيًا  - Partially Implemented"," "))))</f>
        <v>مطبق كليًا  - Implemented</v>
      </c>
      <c r="J60" s="142">
        <f>IF(SUM(J61:J62)=0,0,AVERAGEIF(J61:J62,"&lt;&gt;0"))</f>
        <v>3</v>
      </c>
      <c r="K60" s="142"/>
      <c r="L60" s="142"/>
      <c r="M60" s="234">
        <f>IF('معلومات أساسية عن الأنظمة'!C59 = "", 0, 'حالة الالتزام بالضوابط - نظام ١'!M60)</f>
        <v>0</v>
      </c>
      <c r="N60" s="216"/>
      <c r="O60" s="218"/>
    </row>
    <row r="61" spans="1:15" ht="185.1" customHeight="1" x14ac:dyDescent="0.3">
      <c r="A61" s="212"/>
      <c r="B61" s="317"/>
      <c r="C61" s="302"/>
      <c r="D61" s="305"/>
      <c r="E61" s="306"/>
      <c r="F61" s="133" t="s">
        <v>269</v>
      </c>
      <c r="G61" s="136" t="s">
        <v>222</v>
      </c>
      <c r="H61" s="134" t="s">
        <v>191</v>
      </c>
      <c r="I61" s="141" t="s">
        <v>18</v>
      </c>
      <c r="J61" s="142">
        <f t="shared" si="1"/>
        <v>3</v>
      </c>
      <c r="K61" s="142"/>
      <c r="L61" s="142"/>
      <c r="M61" s="234">
        <f>IF('معلومات أساسية عن الأنظمة'!C60 = "", 0, 'حالة الالتزام بالضوابط - نظام ١'!M61)</f>
        <v>0</v>
      </c>
      <c r="N61" s="216"/>
      <c r="O61" s="218"/>
    </row>
    <row r="62" spans="1:15" ht="185.1" customHeight="1" x14ac:dyDescent="0.3">
      <c r="A62" s="212"/>
      <c r="B62" s="317"/>
      <c r="C62" s="302"/>
      <c r="D62" s="307"/>
      <c r="E62" s="308"/>
      <c r="F62" s="133" t="s">
        <v>269</v>
      </c>
      <c r="G62" s="136" t="s">
        <v>223</v>
      </c>
      <c r="H62" s="134" t="s">
        <v>192</v>
      </c>
      <c r="I62" s="141" t="s">
        <v>18</v>
      </c>
      <c r="J62" s="142">
        <f t="shared" si="1"/>
        <v>3</v>
      </c>
      <c r="K62" s="142"/>
      <c r="L62" s="142"/>
      <c r="M62" s="234">
        <f>IF('معلومات أساسية عن الأنظمة'!C61 = "", 0, 'حالة الالتزام بالضوابط - نظام ١'!M62)</f>
        <v>0</v>
      </c>
      <c r="N62" s="216"/>
      <c r="O62" s="218"/>
    </row>
    <row r="63" spans="1:15" ht="185.1" customHeight="1" x14ac:dyDescent="0.3">
      <c r="A63" s="212"/>
      <c r="B63" s="317"/>
      <c r="C63" s="302" t="s">
        <v>126</v>
      </c>
      <c r="D63" s="303" t="s">
        <v>30</v>
      </c>
      <c r="E63" s="304"/>
      <c r="F63" s="133" t="s">
        <v>268</v>
      </c>
      <c r="G63" s="133" t="s">
        <v>86</v>
      </c>
      <c r="H63" s="134" t="s">
        <v>305</v>
      </c>
      <c r="I63" s="235" t="str">
        <f>IF(J63=3,"مطبق كليًا  - Implemented",IF(J63=0,"لاينطبق - Not Applicable",IF(J63=1,"غير مطبق  - Not Implemented",IF(3&lt;J63&gt;1,"مطبق جزئيًا  - Partially Implemented"," "))))</f>
        <v>مطبق كليًا  - Implemented</v>
      </c>
      <c r="J63" s="142">
        <f>IF(SUM(J64:J68)=0,0,AVERAGEIF(J64:J68,"&lt;&gt;0"))</f>
        <v>3</v>
      </c>
      <c r="K63" s="142"/>
      <c r="L63" s="142"/>
      <c r="M63" s="234">
        <f>IF('معلومات أساسية عن الأنظمة'!C62 = "", 0, 'حالة الالتزام بالضوابط - نظام ١'!M63)</f>
        <v>0</v>
      </c>
      <c r="N63" s="216"/>
      <c r="O63" s="218"/>
    </row>
    <row r="64" spans="1:15" ht="185.1" customHeight="1" x14ac:dyDescent="0.3">
      <c r="A64" s="212"/>
      <c r="B64" s="317"/>
      <c r="C64" s="302"/>
      <c r="D64" s="305"/>
      <c r="E64" s="306"/>
      <c r="F64" s="133" t="s">
        <v>269</v>
      </c>
      <c r="G64" s="136" t="s">
        <v>233</v>
      </c>
      <c r="H64" s="134" t="s">
        <v>193</v>
      </c>
      <c r="I64" s="141" t="s">
        <v>18</v>
      </c>
      <c r="J64" s="142">
        <f t="shared" si="1"/>
        <v>3</v>
      </c>
      <c r="K64" s="142"/>
      <c r="L64" s="142"/>
      <c r="M64" s="234">
        <f>IF('معلومات أساسية عن الأنظمة'!C63 = "", 0, 'حالة الالتزام بالضوابط - نظام ١'!M64)</f>
        <v>0</v>
      </c>
      <c r="N64" s="216"/>
      <c r="O64" s="218"/>
    </row>
    <row r="65" spans="1:15" ht="185.1" customHeight="1" x14ac:dyDescent="0.3">
      <c r="A65" s="212"/>
      <c r="B65" s="317"/>
      <c r="C65" s="302"/>
      <c r="D65" s="305"/>
      <c r="E65" s="306"/>
      <c r="F65" s="133" t="s">
        <v>269</v>
      </c>
      <c r="G65" s="136" t="s">
        <v>234</v>
      </c>
      <c r="H65" s="134" t="s">
        <v>194</v>
      </c>
      <c r="I65" s="141" t="s">
        <v>18</v>
      </c>
      <c r="J65" s="142">
        <f t="shared" si="1"/>
        <v>3</v>
      </c>
      <c r="K65" s="142"/>
      <c r="L65" s="142"/>
      <c r="M65" s="234">
        <f>IF('معلومات أساسية عن الأنظمة'!C64 = "", 0, 'حالة الالتزام بالضوابط - نظام ١'!M65)</f>
        <v>0</v>
      </c>
      <c r="N65" s="216"/>
      <c r="O65" s="218"/>
    </row>
    <row r="66" spans="1:15" ht="185.1" customHeight="1" x14ac:dyDescent="0.3">
      <c r="A66" s="212"/>
      <c r="B66" s="317"/>
      <c r="C66" s="302"/>
      <c r="D66" s="305"/>
      <c r="E66" s="306"/>
      <c r="F66" s="133" t="s">
        <v>269</v>
      </c>
      <c r="G66" s="136" t="s">
        <v>235</v>
      </c>
      <c r="H66" s="134" t="s">
        <v>195</v>
      </c>
      <c r="I66" s="141" t="s">
        <v>18</v>
      </c>
      <c r="J66" s="142">
        <f t="shared" si="1"/>
        <v>3</v>
      </c>
      <c r="K66" s="142"/>
      <c r="L66" s="142"/>
      <c r="M66" s="234">
        <f>IF('معلومات أساسية عن الأنظمة'!C65 = "", 0, 'حالة الالتزام بالضوابط - نظام ١'!M66)</f>
        <v>0</v>
      </c>
      <c r="N66" s="216"/>
      <c r="O66" s="218"/>
    </row>
    <row r="67" spans="1:15" ht="185.1" customHeight="1" x14ac:dyDescent="0.3">
      <c r="A67" s="212"/>
      <c r="B67" s="317"/>
      <c r="C67" s="302"/>
      <c r="D67" s="305"/>
      <c r="E67" s="306"/>
      <c r="F67" s="133" t="s">
        <v>269</v>
      </c>
      <c r="G67" s="136" t="s">
        <v>236</v>
      </c>
      <c r="H67" s="134" t="s">
        <v>196</v>
      </c>
      <c r="I67" s="141" t="s">
        <v>18</v>
      </c>
      <c r="J67" s="142">
        <f t="shared" si="1"/>
        <v>3</v>
      </c>
      <c r="K67" s="142"/>
      <c r="L67" s="142"/>
      <c r="M67" s="234">
        <f>IF('معلومات أساسية عن الأنظمة'!C66 = "", 0, 'حالة الالتزام بالضوابط - نظام ١'!M67)</f>
        <v>0</v>
      </c>
      <c r="N67" s="216"/>
      <c r="O67" s="218"/>
    </row>
    <row r="68" spans="1:15" ht="185.1" customHeight="1" x14ac:dyDescent="0.3">
      <c r="A68" s="212"/>
      <c r="B68" s="317"/>
      <c r="C68" s="302"/>
      <c r="D68" s="307"/>
      <c r="E68" s="308"/>
      <c r="F68" s="133" t="s">
        <v>269</v>
      </c>
      <c r="G68" s="136" t="s">
        <v>237</v>
      </c>
      <c r="H68" s="134" t="s">
        <v>197</v>
      </c>
      <c r="I68" s="141" t="s">
        <v>18</v>
      </c>
      <c r="J68" s="142">
        <f t="shared" si="1"/>
        <v>3</v>
      </c>
      <c r="K68" s="142"/>
      <c r="L68" s="142"/>
      <c r="M68" s="234">
        <f>IF('معلومات أساسية عن الأنظمة'!C67 = "", 0, 'حالة الالتزام بالضوابط - نظام ١'!M68)</f>
        <v>0</v>
      </c>
      <c r="N68" s="216"/>
      <c r="O68" s="218"/>
    </row>
    <row r="69" spans="1:15" ht="185.1" customHeight="1" x14ac:dyDescent="0.3">
      <c r="A69" s="212"/>
      <c r="B69" s="317"/>
      <c r="C69" s="302" t="s">
        <v>87</v>
      </c>
      <c r="D69" s="303" t="s">
        <v>34</v>
      </c>
      <c r="E69" s="304"/>
      <c r="F69" s="133" t="s">
        <v>268</v>
      </c>
      <c r="G69" s="133" t="s">
        <v>88</v>
      </c>
      <c r="H69" s="134" t="s">
        <v>306</v>
      </c>
      <c r="I69" s="235" t="str">
        <f>IF(J69=3,"مطبق كليًا  - Implemented",IF(J69=0,"لاينطبق - Not Applicable",IF(J69=1,"غير مطبق  - Not Implemented",IF(3&lt;J69&gt;1,"مطبق جزئيًا  - Partially Implemented"," "))))</f>
        <v>مطبق كليًا  - Implemented</v>
      </c>
      <c r="J69" s="142">
        <f>IF(SUM(J70:J72)=0,0,AVERAGEIF(J70:J72,"&lt;&gt;0"))</f>
        <v>3</v>
      </c>
      <c r="K69" s="142"/>
      <c r="L69" s="142"/>
      <c r="M69" s="234">
        <f>IF('معلومات أساسية عن الأنظمة'!C68 = "", 0, 'حالة الالتزام بالضوابط - نظام ١'!M69)</f>
        <v>0</v>
      </c>
      <c r="N69" s="216"/>
      <c r="O69" s="218"/>
    </row>
    <row r="70" spans="1:15" ht="185.1" customHeight="1" x14ac:dyDescent="0.3">
      <c r="A70" s="212"/>
      <c r="B70" s="317"/>
      <c r="C70" s="302"/>
      <c r="D70" s="305"/>
      <c r="E70" s="306"/>
      <c r="F70" s="133" t="s">
        <v>269</v>
      </c>
      <c r="G70" s="136" t="s">
        <v>238</v>
      </c>
      <c r="H70" s="134" t="s">
        <v>198</v>
      </c>
      <c r="I70" s="141" t="s">
        <v>18</v>
      </c>
      <c r="J70" s="142">
        <f t="shared" si="1"/>
        <v>3</v>
      </c>
      <c r="K70" s="142"/>
      <c r="L70" s="142"/>
      <c r="M70" s="234">
        <f>IF('معلومات أساسية عن الأنظمة'!C69 = "", 0, 'حالة الالتزام بالضوابط - نظام ١'!M70)</f>
        <v>0</v>
      </c>
      <c r="N70" s="216"/>
      <c r="O70" s="218"/>
    </row>
    <row r="71" spans="1:15" ht="185.1" customHeight="1" x14ac:dyDescent="0.3">
      <c r="A71" s="212"/>
      <c r="B71" s="317"/>
      <c r="C71" s="302"/>
      <c r="D71" s="305"/>
      <c r="E71" s="306"/>
      <c r="F71" s="133" t="s">
        <v>269</v>
      </c>
      <c r="G71" s="136" t="s">
        <v>239</v>
      </c>
      <c r="H71" s="134" t="s">
        <v>199</v>
      </c>
      <c r="I71" s="141" t="s">
        <v>18</v>
      </c>
      <c r="J71" s="142">
        <f t="shared" si="1"/>
        <v>3</v>
      </c>
      <c r="K71" s="142"/>
      <c r="L71" s="142"/>
      <c r="M71" s="234">
        <f>IF('معلومات أساسية عن الأنظمة'!C70 = "", 0, 'حالة الالتزام بالضوابط - نظام ١'!M71)</f>
        <v>0</v>
      </c>
      <c r="N71" s="216"/>
      <c r="O71" s="218"/>
    </row>
    <row r="72" spans="1:15" ht="185.1" customHeight="1" x14ac:dyDescent="0.3">
      <c r="A72" s="212"/>
      <c r="B72" s="317"/>
      <c r="C72" s="302"/>
      <c r="D72" s="307"/>
      <c r="E72" s="308"/>
      <c r="F72" s="133" t="s">
        <v>269</v>
      </c>
      <c r="G72" s="136" t="s">
        <v>240</v>
      </c>
      <c r="H72" s="134" t="s">
        <v>200</v>
      </c>
      <c r="I72" s="141" t="s">
        <v>18</v>
      </c>
      <c r="J72" s="142">
        <f t="shared" si="1"/>
        <v>3</v>
      </c>
      <c r="K72" s="142"/>
      <c r="L72" s="142"/>
      <c r="M72" s="234">
        <f>IF('معلومات أساسية عن الأنظمة'!C71 = "", 0, 'حالة الالتزام بالضوابط - نظام ١'!M72)</f>
        <v>0</v>
      </c>
      <c r="N72" s="216"/>
      <c r="O72" s="218"/>
    </row>
    <row r="73" spans="1:15" ht="185.1" customHeight="1" x14ac:dyDescent="0.3">
      <c r="A73" s="212"/>
      <c r="B73" s="317"/>
      <c r="C73" s="302" t="s">
        <v>89</v>
      </c>
      <c r="D73" s="303" t="s">
        <v>35</v>
      </c>
      <c r="E73" s="304"/>
      <c r="F73" s="133" t="s">
        <v>268</v>
      </c>
      <c r="G73" s="133" t="s">
        <v>90</v>
      </c>
      <c r="H73" s="134" t="s">
        <v>307</v>
      </c>
      <c r="I73" s="235" t="str">
        <f>IF(J73=3,"مطبق كليًا  - Implemented",IF(J73=0,"لاينطبق - Not Applicable",IF(J73=1,"غير مطبق  - Not Implemented",IF(3&lt;J73&gt;1,"مطبق جزئيًا  - Partially Implemented"," "))))</f>
        <v>مطبق كليًا  - Implemented</v>
      </c>
      <c r="J73" s="142">
        <f>IF(SUM(J74:J76)=0,0,AVERAGEIF(J74:J76,"&lt;&gt;0"))</f>
        <v>3</v>
      </c>
      <c r="K73" s="142"/>
      <c r="L73" s="142"/>
      <c r="M73" s="234">
        <f>IF('معلومات أساسية عن الأنظمة'!C72 = "", 0, 'حالة الالتزام بالضوابط - نظام ١'!M73)</f>
        <v>0</v>
      </c>
      <c r="N73" s="216"/>
      <c r="O73" s="218"/>
    </row>
    <row r="74" spans="1:15" ht="185.1" customHeight="1" x14ac:dyDescent="0.3">
      <c r="A74" s="212"/>
      <c r="B74" s="317"/>
      <c r="C74" s="302"/>
      <c r="D74" s="305"/>
      <c r="E74" s="306"/>
      <c r="F74" s="133" t="s">
        <v>269</v>
      </c>
      <c r="G74" s="136" t="s">
        <v>241</v>
      </c>
      <c r="H74" s="134" t="s">
        <v>201</v>
      </c>
      <c r="I74" s="141" t="s">
        <v>18</v>
      </c>
      <c r="J74" s="142">
        <f t="shared" si="1"/>
        <v>3</v>
      </c>
      <c r="K74" s="142"/>
      <c r="L74" s="142"/>
      <c r="M74" s="234">
        <f>IF('معلومات أساسية عن الأنظمة'!C73 = "", 0, 'حالة الالتزام بالضوابط - نظام ١'!M74)</f>
        <v>0</v>
      </c>
      <c r="N74" s="216"/>
      <c r="O74" s="218"/>
    </row>
    <row r="75" spans="1:15" ht="185.1" customHeight="1" x14ac:dyDescent="0.3">
      <c r="A75" s="212"/>
      <c r="B75" s="317"/>
      <c r="C75" s="302"/>
      <c r="D75" s="305"/>
      <c r="E75" s="306"/>
      <c r="F75" s="133" t="s">
        <v>269</v>
      </c>
      <c r="G75" s="136" t="s">
        <v>242</v>
      </c>
      <c r="H75" s="134" t="s">
        <v>202</v>
      </c>
      <c r="I75" s="141" t="s">
        <v>18</v>
      </c>
      <c r="J75" s="142">
        <f t="shared" si="1"/>
        <v>3</v>
      </c>
      <c r="K75" s="142"/>
      <c r="L75" s="142"/>
      <c r="M75" s="234">
        <f>IF('معلومات أساسية عن الأنظمة'!C74 = "", 0, 'حالة الالتزام بالضوابط - نظام ١'!M75)</f>
        <v>0</v>
      </c>
      <c r="N75" s="216"/>
      <c r="O75" s="218"/>
    </row>
    <row r="76" spans="1:15" ht="185.1" customHeight="1" x14ac:dyDescent="0.3">
      <c r="A76" s="212"/>
      <c r="B76" s="317"/>
      <c r="C76" s="302"/>
      <c r="D76" s="305"/>
      <c r="E76" s="306"/>
      <c r="F76" s="133" t="s">
        <v>269</v>
      </c>
      <c r="G76" s="136" t="s">
        <v>243</v>
      </c>
      <c r="H76" s="134" t="s">
        <v>203</v>
      </c>
      <c r="I76" s="141" t="s">
        <v>18</v>
      </c>
      <c r="J76" s="142">
        <f t="shared" si="1"/>
        <v>3</v>
      </c>
      <c r="K76" s="142"/>
      <c r="L76" s="142"/>
      <c r="M76" s="234">
        <f>IF('معلومات أساسية عن الأنظمة'!C75 = "", 0, 'حالة الالتزام بالضوابط - نظام ١'!M76)</f>
        <v>0</v>
      </c>
      <c r="N76" s="216"/>
      <c r="O76" s="218"/>
    </row>
    <row r="77" spans="1:15" ht="185.1" customHeight="1" x14ac:dyDescent="0.3">
      <c r="A77" s="212"/>
      <c r="B77" s="317"/>
      <c r="C77" s="302"/>
      <c r="D77" s="307"/>
      <c r="E77" s="308"/>
      <c r="F77" s="133" t="s">
        <v>268</v>
      </c>
      <c r="G77" s="133" t="s">
        <v>91</v>
      </c>
      <c r="H77" s="134" t="s">
        <v>308</v>
      </c>
      <c r="I77" s="141" t="s">
        <v>18</v>
      </c>
      <c r="J77" s="142"/>
      <c r="K77" s="142"/>
      <c r="L77" s="142"/>
      <c r="M77" s="234">
        <f>IF('معلومات أساسية عن الأنظمة'!C76 = "", 0, 'حالة الالتزام بالضوابط - نظام ١'!M77)</f>
        <v>0</v>
      </c>
      <c r="N77" s="216"/>
      <c r="O77" s="218"/>
    </row>
    <row r="78" spans="1:15" ht="185.1" customHeight="1" x14ac:dyDescent="0.3">
      <c r="A78" s="212"/>
      <c r="B78" s="317"/>
      <c r="C78" s="302" t="s">
        <v>92</v>
      </c>
      <c r="D78" s="303" t="s">
        <v>36</v>
      </c>
      <c r="E78" s="304"/>
      <c r="F78" s="133" t="s">
        <v>268</v>
      </c>
      <c r="G78" s="133" t="s">
        <v>93</v>
      </c>
      <c r="H78" s="134" t="s">
        <v>309</v>
      </c>
      <c r="I78" s="235" t="str">
        <f>IF(J78=3,"مطبق كليًا  - Implemented",IF(J78=0,"لاينطبق - Not Applicable",IF(J78=1,"غير مطبق  - Not Implemented",IF(3&lt;J78&gt;1,"مطبق جزئيًا  - Partially Implemented"," "))))</f>
        <v>مطبق كليًا  - Implemented</v>
      </c>
      <c r="J78" s="142">
        <f>IF(SUM(J79:J81)=0,0,AVERAGEIF(J79:J81,"&lt;&gt;0"))</f>
        <v>3</v>
      </c>
      <c r="K78" s="142"/>
      <c r="L78" s="142"/>
      <c r="M78" s="234">
        <f>IF('معلومات أساسية عن الأنظمة'!C77 = "", 0, 'حالة الالتزام بالضوابط - نظام ١'!M78)</f>
        <v>0</v>
      </c>
      <c r="N78" s="216"/>
      <c r="O78" s="218"/>
    </row>
    <row r="79" spans="1:15" ht="185.1" customHeight="1" x14ac:dyDescent="0.3">
      <c r="A79" s="212"/>
      <c r="B79" s="317"/>
      <c r="C79" s="302"/>
      <c r="D79" s="305"/>
      <c r="E79" s="306"/>
      <c r="F79" s="133" t="s">
        <v>269</v>
      </c>
      <c r="G79" s="136" t="s">
        <v>244</v>
      </c>
      <c r="H79" s="134" t="s">
        <v>204</v>
      </c>
      <c r="I79" s="141" t="s">
        <v>18</v>
      </c>
      <c r="J79" s="142">
        <f>IF(I79="مطبق كليًا  - Implemented",3,IF(I79="مطبق جزئيًا  - Partially Implemented",2,IF(I79="غير مطبق  - Not Implemented",1,0)))</f>
        <v>3</v>
      </c>
      <c r="K79" s="142"/>
      <c r="L79" s="142"/>
      <c r="M79" s="234">
        <f>IF('معلومات أساسية عن الأنظمة'!C78 = "", 0, 'حالة الالتزام بالضوابط - نظام ١'!M79)</f>
        <v>0</v>
      </c>
      <c r="N79" s="216"/>
      <c r="O79" s="218"/>
    </row>
    <row r="80" spans="1:15" ht="185.1" customHeight="1" x14ac:dyDescent="0.3">
      <c r="A80" s="212"/>
      <c r="B80" s="317"/>
      <c r="C80" s="302"/>
      <c r="D80" s="305"/>
      <c r="E80" s="306"/>
      <c r="F80" s="133" t="s">
        <v>269</v>
      </c>
      <c r="G80" s="136" t="s">
        <v>245</v>
      </c>
      <c r="H80" s="134" t="s">
        <v>205</v>
      </c>
      <c r="I80" s="141" t="s">
        <v>18</v>
      </c>
      <c r="J80" s="142">
        <f>IF(I80="مطبق كليًا  - Implemented",3,IF(I80="مطبق جزئيًا  - Partially Implemented",2,IF(I80="غير مطبق  - Not Implemented",1,0)))</f>
        <v>3</v>
      </c>
      <c r="K80" s="142"/>
      <c r="L80" s="142"/>
      <c r="M80" s="234">
        <f>IF('معلومات أساسية عن الأنظمة'!C79 = "", 0, 'حالة الالتزام بالضوابط - نظام ١'!M80)</f>
        <v>0</v>
      </c>
      <c r="N80" s="216"/>
      <c r="O80" s="218"/>
    </row>
    <row r="81" spans="1:15" ht="185.1" customHeight="1" x14ac:dyDescent="0.3">
      <c r="A81" s="212"/>
      <c r="B81" s="317"/>
      <c r="C81" s="302"/>
      <c r="D81" s="305"/>
      <c r="E81" s="306"/>
      <c r="F81" s="133" t="s">
        <v>269</v>
      </c>
      <c r="G81" s="136" t="s">
        <v>246</v>
      </c>
      <c r="H81" s="134" t="s">
        <v>206</v>
      </c>
      <c r="I81" s="141" t="s">
        <v>18</v>
      </c>
      <c r="J81" s="142">
        <f>IF(I81="مطبق كليًا  - Implemented",3,IF(I81="مطبق جزئيًا  - Partially Implemented",2,IF(I81="غير مطبق  - Not Implemented",1,0)))</f>
        <v>3</v>
      </c>
      <c r="K81" s="142"/>
      <c r="L81" s="142"/>
      <c r="M81" s="234">
        <f>IF('معلومات أساسية عن الأنظمة'!C80 = "", 0, 'حالة الالتزام بالضوابط - نظام ١'!M81)</f>
        <v>0</v>
      </c>
      <c r="N81" s="216"/>
      <c r="O81" s="218"/>
    </row>
    <row r="82" spans="1:15" ht="185.1" customHeight="1" x14ac:dyDescent="0.3">
      <c r="A82" s="212"/>
      <c r="B82" s="317"/>
      <c r="C82" s="302"/>
      <c r="D82" s="307"/>
      <c r="E82" s="308"/>
      <c r="F82" s="133" t="s">
        <v>268</v>
      </c>
      <c r="G82" s="133" t="s">
        <v>94</v>
      </c>
      <c r="H82" s="134" t="s">
        <v>310</v>
      </c>
      <c r="I82" s="141" t="s">
        <v>18</v>
      </c>
      <c r="J82" s="142"/>
      <c r="K82" s="142"/>
      <c r="L82" s="142"/>
      <c r="M82" s="234">
        <f>IF('معلومات أساسية عن الأنظمة'!C81 = "", 0, 'حالة الالتزام بالضوابط - نظام ١'!M82)</f>
        <v>0</v>
      </c>
      <c r="N82" s="216"/>
      <c r="O82" s="218"/>
    </row>
    <row r="83" spans="1:15" ht="185.1" customHeight="1" x14ac:dyDescent="0.3">
      <c r="A83" s="212"/>
      <c r="B83" s="317"/>
      <c r="C83" s="302" t="s">
        <v>95</v>
      </c>
      <c r="D83" s="303" t="s">
        <v>37</v>
      </c>
      <c r="E83" s="304"/>
      <c r="F83" s="133" t="s">
        <v>268</v>
      </c>
      <c r="G83" s="137" t="s">
        <v>96</v>
      </c>
      <c r="H83" s="134" t="s">
        <v>311</v>
      </c>
      <c r="I83" s="235" t="str">
        <f>IF(J83=3,"مطبق كليًا  - Implemented",IF(J83=0,"لاينطبق - Not Applicable",IF(J83=1,"غير مطبق  - Not Implemented",IF(3&lt;J83&gt;1,"مطبق جزئيًا  - Partially Implemented"," "))))</f>
        <v>مطبق كليًا  - Implemented</v>
      </c>
      <c r="J83" s="142">
        <f>IF(SUM(J84:J85)=0,0,AVERAGEIF(J84:J85,"&lt;&gt;0"))</f>
        <v>3</v>
      </c>
      <c r="K83" s="142"/>
      <c r="L83" s="142"/>
      <c r="M83" s="234">
        <f>IF('معلومات أساسية عن الأنظمة'!C82 = "", 0, 'حالة الالتزام بالضوابط - نظام ١'!M83)</f>
        <v>0</v>
      </c>
      <c r="N83" s="216"/>
      <c r="O83" s="218"/>
    </row>
    <row r="84" spans="1:15" ht="185.1" customHeight="1" x14ac:dyDescent="0.3">
      <c r="A84" s="212"/>
      <c r="B84" s="317"/>
      <c r="C84" s="302"/>
      <c r="D84" s="305"/>
      <c r="E84" s="306"/>
      <c r="F84" s="133" t="s">
        <v>269</v>
      </c>
      <c r="G84" s="136" t="s">
        <v>247</v>
      </c>
      <c r="H84" s="134" t="s">
        <v>207</v>
      </c>
      <c r="I84" s="141" t="s">
        <v>18</v>
      </c>
      <c r="J84" s="142">
        <f>IF(I84="مطبق كليًا  - Implemented",3,IF(I84="مطبق جزئيًا  - Partially Implemented",2,IF(I84="غير مطبق  - Not Implemented",1,0)))</f>
        <v>3</v>
      </c>
      <c r="K84" s="142"/>
      <c r="L84" s="142"/>
      <c r="M84" s="234">
        <f>IF('معلومات أساسية عن الأنظمة'!C83 = "", 0, 'حالة الالتزام بالضوابط - نظام ١'!M84)</f>
        <v>0</v>
      </c>
      <c r="N84" s="216"/>
      <c r="O84" s="218"/>
    </row>
    <row r="85" spans="1:15" ht="185.1" customHeight="1" x14ac:dyDescent="0.3">
      <c r="A85" s="212"/>
      <c r="B85" s="317"/>
      <c r="C85" s="302"/>
      <c r="D85" s="305"/>
      <c r="E85" s="306"/>
      <c r="F85" s="133" t="s">
        <v>269</v>
      </c>
      <c r="G85" s="136" t="s">
        <v>248</v>
      </c>
      <c r="H85" s="134" t="s">
        <v>208</v>
      </c>
      <c r="I85" s="141" t="s">
        <v>18</v>
      </c>
      <c r="J85" s="142">
        <f>IF(I85="مطبق كليًا  - Implemented",3,IF(I85="مطبق جزئيًا  - Partially Implemented",2,IF(I85="غير مطبق  - Not Implemented",1,0)))</f>
        <v>3</v>
      </c>
      <c r="K85" s="142"/>
      <c r="L85" s="142"/>
      <c r="M85" s="234">
        <f>IF('معلومات أساسية عن الأنظمة'!C84 = "", 0, 'حالة الالتزام بالضوابط - نظام ١'!M85)</f>
        <v>0</v>
      </c>
      <c r="N85" s="216"/>
      <c r="O85" s="218"/>
    </row>
    <row r="86" spans="1:15" ht="185.1" customHeight="1" x14ac:dyDescent="0.3">
      <c r="A86" s="212"/>
      <c r="B86" s="317"/>
      <c r="C86" s="302"/>
      <c r="D86" s="307"/>
      <c r="E86" s="308"/>
      <c r="F86" s="133" t="s">
        <v>268</v>
      </c>
      <c r="G86" s="133" t="s">
        <v>97</v>
      </c>
      <c r="H86" s="134" t="s">
        <v>312</v>
      </c>
      <c r="I86" s="141" t="s">
        <v>18</v>
      </c>
      <c r="J86" s="142"/>
      <c r="K86" s="142"/>
      <c r="L86" s="142"/>
      <c r="M86" s="234">
        <f>IF('معلومات أساسية عن الأنظمة'!C85 = "", 0, 'حالة الالتزام بالضوابط - نظام ١'!M86)</f>
        <v>0</v>
      </c>
      <c r="N86" s="216"/>
      <c r="O86" s="218"/>
    </row>
    <row r="87" spans="1:15" ht="185.1" customHeight="1" x14ac:dyDescent="0.3">
      <c r="A87" s="212"/>
      <c r="B87" s="317"/>
      <c r="C87" s="302" t="s">
        <v>98</v>
      </c>
      <c r="D87" s="303" t="s">
        <v>53</v>
      </c>
      <c r="E87" s="304"/>
      <c r="F87" s="133" t="s">
        <v>268</v>
      </c>
      <c r="G87" s="133" t="s">
        <v>99</v>
      </c>
      <c r="H87" s="134" t="s">
        <v>313</v>
      </c>
      <c r="I87" s="235" t="str">
        <f>IF(J87=3,"مطبق كليًا  - Implemented",IF(J87=0,"لاينطبق - Not Applicable",IF(J87=1,"غير مطبق  - Not Implemented",IF(3&lt;J87&gt;1,"مطبق جزئيًا  - Partially Implemented"," "))))</f>
        <v>مطبق كليًا  - Implemented</v>
      </c>
      <c r="J87" s="142">
        <f>IF(SUM(J88:J92)=0,0,AVERAGEIF(J88:J92,"&lt;&gt;0"))</f>
        <v>3</v>
      </c>
      <c r="K87" s="142"/>
      <c r="L87" s="142"/>
      <c r="M87" s="234">
        <f>IF('معلومات أساسية عن الأنظمة'!C86 = "", 0, 'حالة الالتزام بالضوابط - نظام ١'!M87)</f>
        <v>0</v>
      </c>
      <c r="N87" s="216"/>
      <c r="O87" s="218"/>
    </row>
    <row r="88" spans="1:15" ht="185.1" customHeight="1" x14ac:dyDescent="0.3">
      <c r="A88" s="212"/>
      <c r="B88" s="317"/>
      <c r="C88" s="302"/>
      <c r="D88" s="305"/>
      <c r="E88" s="306"/>
      <c r="F88" s="133" t="s">
        <v>269</v>
      </c>
      <c r="G88" s="136" t="s">
        <v>249</v>
      </c>
      <c r="H88" s="134" t="s">
        <v>209</v>
      </c>
      <c r="I88" s="141" t="s">
        <v>18</v>
      </c>
      <c r="J88" s="142">
        <f>IF(I88="مطبق كليًا  - Implemented",3,IF(I88="مطبق جزئيًا  - Partially Implemented",2,IF(I88="غير مطبق  - Not Implemented",1,0)))</f>
        <v>3</v>
      </c>
      <c r="K88" s="142"/>
      <c r="L88" s="142"/>
      <c r="M88" s="234">
        <f>IF('معلومات أساسية عن الأنظمة'!C87 = "", 0, 'حالة الالتزام بالضوابط - نظام ١'!M88)</f>
        <v>0</v>
      </c>
      <c r="N88" s="216"/>
      <c r="O88" s="218"/>
    </row>
    <row r="89" spans="1:15" ht="185.1" customHeight="1" x14ac:dyDescent="0.3">
      <c r="A89" s="212"/>
      <c r="B89" s="317"/>
      <c r="C89" s="302"/>
      <c r="D89" s="305"/>
      <c r="E89" s="306"/>
      <c r="F89" s="133" t="s">
        <v>269</v>
      </c>
      <c r="G89" s="136" t="s">
        <v>250</v>
      </c>
      <c r="H89" s="134" t="s">
        <v>210</v>
      </c>
      <c r="I89" s="141" t="s">
        <v>18</v>
      </c>
      <c r="J89" s="142">
        <f>IF(I89="مطبق كليًا  - Implemented",3,IF(I89="مطبق جزئيًا  - Partially Implemented",2,IF(I89="غير مطبق  - Not Implemented",1,0)))</f>
        <v>3</v>
      </c>
      <c r="K89" s="142"/>
      <c r="L89" s="142"/>
      <c r="M89" s="234">
        <f>IF('معلومات أساسية عن الأنظمة'!C88 = "", 0, 'حالة الالتزام بالضوابط - نظام ١'!M89)</f>
        <v>0</v>
      </c>
      <c r="N89" s="216"/>
      <c r="O89" s="218"/>
    </row>
    <row r="90" spans="1:15" ht="185.1" customHeight="1" x14ac:dyDescent="0.3">
      <c r="A90" s="212"/>
      <c r="B90" s="317"/>
      <c r="C90" s="302"/>
      <c r="D90" s="305"/>
      <c r="E90" s="306"/>
      <c r="F90" s="133" t="s">
        <v>269</v>
      </c>
      <c r="G90" s="136" t="s">
        <v>251</v>
      </c>
      <c r="H90" s="134" t="s">
        <v>288</v>
      </c>
      <c r="I90" s="141" t="s">
        <v>18</v>
      </c>
      <c r="J90" s="142">
        <f>IF(I90="مطبق كليًا  - Implemented",3,IF(I90="مطبق جزئيًا  - Partially Implemented",2,IF(I90="غير مطبق  - Not Implemented",1,0)))</f>
        <v>3</v>
      </c>
      <c r="K90" s="142"/>
      <c r="L90" s="142"/>
      <c r="M90" s="234">
        <f>IF('معلومات أساسية عن الأنظمة'!C89 = "", 0, 'حالة الالتزام بالضوابط - نظام ١'!M90)</f>
        <v>0</v>
      </c>
      <c r="N90" s="216"/>
      <c r="O90" s="218"/>
    </row>
    <row r="91" spans="1:15" ht="185.1" customHeight="1" x14ac:dyDescent="0.3">
      <c r="A91" s="212"/>
      <c r="B91" s="317"/>
      <c r="C91" s="302"/>
      <c r="D91" s="305"/>
      <c r="E91" s="306"/>
      <c r="F91" s="133" t="s">
        <v>269</v>
      </c>
      <c r="G91" s="136" t="s">
        <v>252</v>
      </c>
      <c r="H91" s="134" t="s">
        <v>211</v>
      </c>
      <c r="I91" s="141" t="s">
        <v>18</v>
      </c>
      <c r="J91" s="142">
        <f>IF(I91="مطبق كليًا  - Implemented",3,IF(I91="مطبق جزئيًا  - Partially Implemented",2,IF(I91="غير مطبق  - Not Implemented",1,0)))</f>
        <v>3</v>
      </c>
      <c r="K91" s="142"/>
      <c r="L91" s="142"/>
      <c r="M91" s="234">
        <f>IF('معلومات أساسية عن الأنظمة'!C90 = "", 0, 'حالة الالتزام بالضوابط - نظام ١'!M91)</f>
        <v>0</v>
      </c>
      <c r="N91" s="216"/>
      <c r="O91" s="218"/>
    </row>
    <row r="92" spans="1:15" ht="185.1" customHeight="1" x14ac:dyDescent="0.3">
      <c r="A92" s="212"/>
      <c r="B92" s="317"/>
      <c r="C92" s="302"/>
      <c r="D92" s="305"/>
      <c r="E92" s="306"/>
      <c r="F92" s="133" t="s">
        <v>269</v>
      </c>
      <c r="G92" s="136" t="s">
        <v>253</v>
      </c>
      <c r="H92" s="134" t="s">
        <v>212</v>
      </c>
      <c r="I92" s="141" t="s">
        <v>18</v>
      </c>
      <c r="J92" s="142">
        <f>IF(I92="مطبق كليًا  - Implemented",3,IF(I92="مطبق جزئيًا  - Partially Implemented",2,IF(I92="غير مطبق  - Not Implemented",1,0)))</f>
        <v>3</v>
      </c>
      <c r="K92" s="142"/>
      <c r="L92" s="142"/>
      <c r="M92" s="234">
        <f>IF('معلومات أساسية عن الأنظمة'!C91 = "", 0, 'حالة الالتزام بالضوابط - نظام ١'!M92)</f>
        <v>0</v>
      </c>
      <c r="N92" s="216"/>
      <c r="O92" s="218"/>
    </row>
    <row r="93" spans="1:15" ht="185.1" customHeight="1" x14ac:dyDescent="0.3">
      <c r="A93" s="212"/>
      <c r="B93" s="317"/>
      <c r="C93" s="302"/>
      <c r="D93" s="307"/>
      <c r="E93" s="308"/>
      <c r="F93" s="133" t="s">
        <v>268</v>
      </c>
      <c r="G93" s="133" t="s">
        <v>100</v>
      </c>
      <c r="H93" s="134" t="s">
        <v>314</v>
      </c>
      <c r="I93" s="141" t="s">
        <v>18</v>
      </c>
      <c r="J93" s="142"/>
      <c r="K93" s="142"/>
      <c r="L93" s="142"/>
      <c r="M93" s="234">
        <f>IF('معلومات أساسية عن الأنظمة'!C92 = "", 0, 'حالة الالتزام بالضوابط - نظام ١'!M93)</f>
        <v>0</v>
      </c>
      <c r="N93" s="216"/>
      <c r="O93" s="218"/>
    </row>
    <row r="94" spans="1:15" ht="185.1" customHeight="1" x14ac:dyDescent="0.3">
      <c r="A94" s="212"/>
      <c r="B94" s="317"/>
      <c r="C94" s="302" t="s">
        <v>101</v>
      </c>
      <c r="D94" s="303" t="s">
        <v>221</v>
      </c>
      <c r="E94" s="304"/>
      <c r="F94" s="133" t="s">
        <v>268</v>
      </c>
      <c r="G94" s="133" t="s">
        <v>102</v>
      </c>
      <c r="H94" s="134" t="s">
        <v>315</v>
      </c>
      <c r="I94" s="235" t="str">
        <f>IF(J94=3,"مطبق كليًا  - Implemented",IF(J94=0,"لاينطبق - Not Applicable",IF(J94=1,"غير مطبق  - Not Implemented",IF(3&lt;J94&gt;1,"مطبق جزئيًا  - Partially Implemented"," "))))</f>
        <v>مطبق كليًا  - Implemented</v>
      </c>
      <c r="J94" s="142">
        <f>IF(SUM(J95:J96)=0,0,AVERAGEIF(J95:J96,"&lt;&gt;0"))</f>
        <v>3</v>
      </c>
      <c r="K94" s="142"/>
      <c r="L94" s="142"/>
      <c r="M94" s="234">
        <f>IF('معلومات أساسية عن الأنظمة'!C93 = "", 0, 'حالة الالتزام بالضوابط - نظام ١'!M94)</f>
        <v>0</v>
      </c>
      <c r="N94" s="216"/>
      <c r="O94" s="218"/>
    </row>
    <row r="95" spans="1:15" ht="185.1" customHeight="1" x14ac:dyDescent="0.3">
      <c r="A95" s="212"/>
      <c r="B95" s="317"/>
      <c r="C95" s="302"/>
      <c r="D95" s="305"/>
      <c r="E95" s="306"/>
      <c r="F95" s="133" t="s">
        <v>269</v>
      </c>
      <c r="G95" s="136" t="s">
        <v>254</v>
      </c>
      <c r="H95" s="134" t="s">
        <v>213</v>
      </c>
      <c r="I95" s="141" t="s">
        <v>18</v>
      </c>
      <c r="J95" s="142">
        <f>IF(I95="مطبق كليًا  - Implemented",3,IF(I95="مطبق جزئيًا  - Partially Implemented",2,IF(I95="غير مطبق  - Not Implemented",1,0)))</f>
        <v>3</v>
      </c>
      <c r="K95" s="142"/>
      <c r="L95" s="142"/>
      <c r="M95" s="234">
        <f>IF('معلومات أساسية عن الأنظمة'!C94 = "", 0, 'حالة الالتزام بالضوابط - نظام ١'!M95)</f>
        <v>0</v>
      </c>
      <c r="N95" s="216"/>
      <c r="O95" s="218"/>
    </row>
    <row r="96" spans="1:15" ht="185.1" customHeight="1" x14ac:dyDescent="0.3">
      <c r="A96" s="212"/>
      <c r="B96" s="317"/>
      <c r="C96" s="302"/>
      <c r="D96" s="305"/>
      <c r="E96" s="306"/>
      <c r="F96" s="133" t="s">
        <v>269</v>
      </c>
      <c r="G96" s="136" t="s">
        <v>255</v>
      </c>
      <c r="H96" s="134" t="s">
        <v>282</v>
      </c>
      <c r="I96" s="141" t="s">
        <v>18</v>
      </c>
      <c r="J96" s="142">
        <f>IF(I96="مطبق كليًا  - Implemented",3,IF(I96="مطبق جزئيًا  - Partially Implemented",2,IF(I96="غير مطبق  - Not Implemented",1,0)))</f>
        <v>3</v>
      </c>
      <c r="K96" s="142"/>
      <c r="L96" s="142"/>
      <c r="M96" s="234">
        <f>IF('معلومات أساسية عن الأنظمة'!C95 = "", 0, 'حالة الالتزام بالضوابط - نظام ١'!M96)</f>
        <v>0</v>
      </c>
      <c r="N96" s="216"/>
      <c r="O96" s="218"/>
    </row>
    <row r="97" spans="1:15" ht="185.1" customHeight="1" x14ac:dyDescent="0.3">
      <c r="A97" s="212"/>
      <c r="B97" s="317"/>
      <c r="C97" s="302"/>
      <c r="D97" s="307"/>
      <c r="E97" s="308"/>
      <c r="F97" s="133" t="s">
        <v>268</v>
      </c>
      <c r="G97" s="133" t="s">
        <v>103</v>
      </c>
      <c r="H97" s="134" t="s">
        <v>316</v>
      </c>
      <c r="I97" s="141" t="s">
        <v>18</v>
      </c>
      <c r="J97" s="142"/>
      <c r="K97" s="142"/>
      <c r="L97" s="142"/>
      <c r="M97" s="234">
        <f>IF('معلومات أساسية عن الأنظمة'!C96 = "", 0, 'حالة الالتزام بالضوابط - نظام ١'!M97)</f>
        <v>0</v>
      </c>
      <c r="N97" s="216"/>
      <c r="O97" s="218"/>
    </row>
    <row r="98" spans="1:15" ht="185.1" customHeight="1" x14ac:dyDescent="0.3">
      <c r="A98" s="212"/>
      <c r="B98" s="317"/>
      <c r="C98" s="302" t="s">
        <v>104</v>
      </c>
      <c r="D98" s="303" t="s">
        <v>214</v>
      </c>
      <c r="E98" s="304"/>
      <c r="F98" s="133" t="s">
        <v>268</v>
      </c>
      <c r="G98" s="133" t="s">
        <v>105</v>
      </c>
      <c r="H98" s="134" t="s">
        <v>215</v>
      </c>
      <c r="I98" s="141" t="s">
        <v>18</v>
      </c>
      <c r="J98" s="142"/>
      <c r="K98" s="142"/>
      <c r="L98" s="142"/>
      <c r="M98" s="234">
        <f>IF('معلومات أساسية عن الأنظمة'!C97 = "", 0, 'حالة الالتزام بالضوابط - نظام ١'!M98)</f>
        <v>0</v>
      </c>
      <c r="N98" s="216"/>
      <c r="O98" s="218"/>
    </row>
    <row r="99" spans="1:15" ht="185.1" customHeight="1" x14ac:dyDescent="0.3">
      <c r="A99" s="212"/>
      <c r="B99" s="317"/>
      <c r="C99" s="302"/>
      <c r="D99" s="305"/>
      <c r="E99" s="306"/>
      <c r="F99" s="133" t="s">
        <v>268</v>
      </c>
      <c r="G99" s="133" t="s">
        <v>106</v>
      </c>
      <c r="H99" s="134" t="s">
        <v>216</v>
      </c>
      <c r="I99" s="141" t="s">
        <v>18</v>
      </c>
      <c r="J99" s="142"/>
      <c r="K99" s="142"/>
      <c r="L99" s="142"/>
      <c r="M99" s="234">
        <f>IF('معلومات أساسية عن الأنظمة'!C98 = "", 0, 'حالة الالتزام بالضوابط - نظام ١'!M99)</f>
        <v>0</v>
      </c>
      <c r="N99" s="216"/>
      <c r="O99" s="218"/>
    </row>
    <row r="100" spans="1:15" ht="185.1" customHeight="1" x14ac:dyDescent="0.3">
      <c r="A100" s="212"/>
      <c r="B100" s="317"/>
      <c r="C100" s="302"/>
      <c r="D100" s="305"/>
      <c r="E100" s="306"/>
      <c r="F100" s="133" t="s">
        <v>268</v>
      </c>
      <c r="G100" s="133" t="s">
        <v>107</v>
      </c>
      <c r="H100" s="134" t="s">
        <v>217</v>
      </c>
      <c r="I100" s="235" t="str">
        <f>IF(J100=3,"مطبق كليًا  - Implemented",IF(J100=0,"لاينطبق - Not Applicable",IF(J100=1,"غير مطبق  - Not Implemented",IF(3&lt;J100&gt;1,"مطبق جزئيًا  - Partially Implemented"," "))))</f>
        <v>مطبق كليًا  - Implemented</v>
      </c>
      <c r="J100" s="142">
        <f>IF(SUM(J101:J104)=0,0,AVERAGEIF(J101:J104,"&lt;&gt;0"))</f>
        <v>3</v>
      </c>
      <c r="K100" s="142"/>
      <c r="L100" s="142"/>
      <c r="M100" s="234">
        <f>IF('معلومات أساسية عن الأنظمة'!C99 = "", 0, 'حالة الالتزام بالضوابط - نظام ١'!M100)</f>
        <v>0</v>
      </c>
      <c r="N100" s="216"/>
      <c r="O100" s="218"/>
    </row>
    <row r="101" spans="1:15" ht="185.1" customHeight="1" x14ac:dyDescent="0.3">
      <c r="A101" s="212"/>
      <c r="B101" s="317"/>
      <c r="C101" s="302"/>
      <c r="D101" s="305"/>
      <c r="E101" s="306"/>
      <c r="F101" s="133" t="s">
        <v>269</v>
      </c>
      <c r="G101" s="136" t="s">
        <v>108</v>
      </c>
      <c r="H101" s="134" t="s">
        <v>218</v>
      </c>
      <c r="I101" s="141" t="s">
        <v>18</v>
      </c>
      <c r="J101" s="142">
        <f>IF(I101="مطبق كليًا  - Implemented",3,IF(I101="مطبق جزئيًا  - Partially Implemented",2,IF(I101="غير مطبق  - Not Implemented",1,0)))</f>
        <v>3</v>
      </c>
      <c r="K101" s="142"/>
      <c r="L101" s="142"/>
      <c r="M101" s="234">
        <f>IF('معلومات أساسية عن الأنظمة'!C100 = "", 0, 'حالة الالتزام بالضوابط - نظام ١'!M101)</f>
        <v>0</v>
      </c>
      <c r="N101" s="216"/>
      <c r="O101" s="218"/>
    </row>
    <row r="102" spans="1:15" ht="185.1" customHeight="1" x14ac:dyDescent="0.3">
      <c r="A102" s="212"/>
      <c r="B102" s="317"/>
      <c r="C102" s="302"/>
      <c r="D102" s="305"/>
      <c r="E102" s="306"/>
      <c r="F102" s="133" t="s">
        <v>269</v>
      </c>
      <c r="G102" s="136" t="s">
        <v>109</v>
      </c>
      <c r="H102" s="134" t="s">
        <v>54</v>
      </c>
      <c r="I102" s="141" t="s">
        <v>18</v>
      </c>
      <c r="J102" s="142">
        <f>IF(I102="مطبق كليًا  - Implemented",3,IF(I102="مطبق جزئيًا  - Partially Implemented",2,IF(I102="غير مطبق  - Not Implemented",1,0)))</f>
        <v>3</v>
      </c>
      <c r="K102" s="142"/>
      <c r="L102" s="142"/>
      <c r="M102" s="234">
        <f>IF('معلومات أساسية عن الأنظمة'!C101 = "", 0, 'حالة الالتزام بالضوابط - نظام ١'!M102)</f>
        <v>0</v>
      </c>
      <c r="N102" s="216"/>
      <c r="O102" s="218"/>
    </row>
    <row r="103" spans="1:15" ht="185.1" customHeight="1" x14ac:dyDescent="0.3">
      <c r="A103" s="212"/>
      <c r="B103" s="317"/>
      <c r="C103" s="302"/>
      <c r="D103" s="305"/>
      <c r="E103" s="306"/>
      <c r="F103" s="133" t="s">
        <v>269</v>
      </c>
      <c r="G103" s="136" t="s">
        <v>110</v>
      </c>
      <c r="H103" s="134" t="s">
        <v>55</v>
      </c>
      <c r="I103" s="141" t="s">
        <v>18</v>
      </c>
      <c r="J103" s="142">
        <f>IF(I103="مطبق كليًا  - Implemented",3,IF(I103="مطبق جزئيًا  - Partially Implemented",2,IF(I103="غير مطبق  - Not Implemented",1,0)))</f>
        <v>3</v>
      </c>
      <c r="K103" s="142"/>
      <c r="L103" s="142"/>
      <c r="M103" s="234">
        <f>IF('معلومات أساسية عن الأنظمة'!C102 = "", 0, 'حالة الالتزام بالضوابط - نظام ١'!M103)</f>
        <v>0</v>
      </c>
      <c r="N103" s="216"/>
      <c r="O103" s="218"/>
    </row>
    <row r="104" spans="1:15" ht="185.1" customHeight="1" x14ac:dyDescent="0.3">
      <c r="A104" s="212"/>
      <c r="B104" s="317"/>
      <c r="C104" s="302"/>
      <c r="D104" s="305"/>
      <c r="E104" s="306"/>
      <c r="F104" s="133" t="s">
        <v>269</v>
      </c>
      <c r="G104" s="136" t="s">
        <v>111</v>
      </c>
      <c r="H104" s="134" t="s">
        <v>219</v>
      </c>
      <c r="I104" s="141" t="s">
        <v>18</v>
      </c>
      <c r="J104" s="142">
        <f>IF(I104="مطبق كليًا  - Implemented",3,IF(I104="مطبق جزئيًا  - Partially Implemented",2,IF(I104="غير مطبق  - Not Implemented",1,0)))</f>
        <v>3</v>
      </c>
      <c r="K104" s="142"/>
      <c r="L104" s="142"/>
      <c r="M104" s="234">
        <f>IF('معلومات أساسية عن الأنظمة'!C103 = "", 0, 'حالة الالتزام بالضوابط - نظام ١'!M104)</f>
        <v>0</v>
      </c>
      <c r="N104" s="216"/>
      <c r="O104" s="218"/>
    </row>
    <row r="105" spans="1:15" ht="185.1" customHeight="1" x14ac:dyDescent="0.3">
      <c r="A105" s="212"/>
      <c r="B105" s="317"/>
      <c r="C105" s="302"/>
      <c r="D105" s="307"/>
      <c r="E105" s="308"/>
      <c r="F105" s="133" t="s">
        <v>268</v>
      </c>
      <c r="G105" s="133" t="s">
        <v>112</v>
      </c>
      <c r="H105" s="134" t="s">
        <v>220</v>
      </c>
      <c r="I105" s="141" t="s">
        <v>18</v>
      </c>
      <c r="J105" s="142"/>
      <c r="K105" s="142"/>
      <c r="L105" s="142"/>
      <c r="M105" s="234">
        <f>IF('معلومات أساسية عن الأنظمة'!C104 = "", 0, 'حالة الالتزام بالضوابط - نظام ١'!M105)</f>
        <v>0</v>
      </c>
      <c r="N105" s="216"/>
      <c r="O105" s="218"/>
    </row>
    <row r="106" spans="1:15" ht="185.1" customHeight="1" x14ac:dyDescent="0.3">
      <c r="A106" s="212"/>
      <c r="B106" s="309" t="s">
        <v>113</v>
      </c>
      <c r="C106" s="310" t="s">
        <v>114</v>
      </c>
      <c r="D106" s="311" t="s">
        <v>38</v>
      </c>
      <c r="E106" s="312"/>
      <c r="F106" s="133" t="s">
        <v>268</v>
      </c>
      <c r="G106" s="133" t="s">
        <v>115</v>
      </c>
      <c r="H106" s="134" t="s">
        <v>317</v>
      </c>
      <c r="I106" s="235" t="str">
        <f>IF(J106=3,"مطبق كليًا  - Implemented",IF(J106=0,"لاينطبق - Not Applicable",IF(J106=1,"غير مطبق  - Not Implemented",IF(3&lt;J106&gt;1,"مطبق جزئيًا  - Partially Implemented"," "))))</f>
        <v>مطبق كليًا  - Implemented</v>
      </c>
      <c r="J106" s="142">
        <f>IF(SUM(J107:J110)=0,0,AVERAGEIF(J107:J110,"&lt;&gt;0"))</f>
        <v>3</v>
      </c>
      <c r="K106" s="142"/>
      <c r="L106" s="142"/>
      <c r="M106" s="234">
        <f>IF('معلومات أساسية عن الأنظمة'!C105 = "", 0, 'حالة الالتزام بالضوابط - نظام ١'!M106)</f>
        <v>0</v>
      </c>
      <c r="N106" s="216"/>
      <c r="O106" s="218"/>
    </row>
    <row r="107" spans="1:15" ht="185.1" customHeight="1" x14ac:dyDescent="0.3">
      <c r="A107" s="212"/>
      <c r="B107" s="309"/>
      <c r="C107" s="310"/>
      <c r="D107" s="313"/>
      <c r="E107" s="314"/>
      <c r="F107" s="133" t="s">
        <v>269</v>
      </c>
      <c r="G107" s="136" t="s">
        <v>256</v>
      </c>
      <c r="H107" s="134" t="s">
        <v>165</v>
      </c>
      <c r="I107" s="141" t="s">
        <v>18</v>
      </c>
      <c r="J107" s="142">
        <f t="shared" ref="J107:J115" si="2">IF(I107="مطبق كليًا  - Implemented",3,IF(I107="مطبق جزئيًا  - Partially Implemented",2,IF(I107="غير مطبق  - Not Implemented",1,0)))</f>
        <v>3</v>
      </c>
      <c r="K107" s="142"/>
      <c r="L107" s="142"/>
      <c r="M107" s="234">
        <f>IF('معلومات أساسية عن الأنظمة'!C106 = "", 0, 'حالة الالتزام بالضوابط - نظام ١'!M107)</f>
        <v>0</v>
      </c>
      <c r="N107" s="216"/>
      <c r="O107" s="218"/>
    </row>
    <row r="108" spans="1:15" ht="185.1" customHeight="1" x14ac:dyDescent="0.3">
      <c r="A108" s="212"/>
      <c r="B108" s="309"/>
      <c r="C108" s="310"/>
      <c r="D108" s="313"/>
      <c r="E108" s="314"/>
      <c r="F108" s="133" t="s">
        <v>269</v>
      </c>
      <c r="G108" s="136" t="s">
        <v>257</v>
      </c>
      <c r="H108" s="134" t="s">
        <v>166</v>
      </c>
      <c r="I108" s="141" t="s">
        <v>18</v>
      </c>
      <c r="J108" s="142">
        <f t="shared" si="2"/>
        <v>3</v>
      </c>
      <c r="K108" s="142"/>
      <c r="L108" s="142"/>
      <c r="M108" s="234">
        <f>IF('معلومات أساسية عن الأنظمة'!C107 = "", 0, 'حالة الالتزام بالضوابط - نظام ١'!M108)</f>
        <v>0</v>
      </c>
      <c r="N108" s="216"/>
      <c r="O108" s="218"/>
    </row>
    <row r="109" spans="1:15" ht="185.1" customHeight="1" x14ac:dyDescent="0.3">
      <c r="A109" s="212"/>
      <c r="B109" s="309"/>
      <c r="C109" s="310"/>
      <c r="D109" s="313"/>
      <c r="E109" s="314"/>
      <c r="F109" s="133" t="s">
        <v>269</v>
      </c>
      <c r="G109" s="136" t="s">
        <v>168</v>
      </c>
      <c r="H109" s="134" t="s">
        <v>167</v>
      </c>
      <c r="I109" s="141" t="s">
        <v>18</v>
      </c>
      <c r="J109" s="142">
        <f t="shared" si="2"/>
        <v>3</v>
      </c>
      <c r="K109" s="142"/>
      <c r="L109" s="142"/>
      <c r="M109" s="234">
        <f>IF('معلومات أساسية عن الأنظمة'!C108 = "", 0, 'حالة الالتزام بالضوابط - نظام ١'!M109)</f>
        <v>0</v>
      </c>
      <c r="N109" s="216"/>
      <c r="O109" s="218"/>
    </row>
    <row r="110" spans="1:15" ht="185.1" customHeight="1" x14ac:dyDescent="0.3">
      <c r="A110" s="212"/>
      <c r="B110" s="309"/>
      <c r="C110" s="310"/>
      <c r="D110" s="315"/>
      <c r="E110" s="316"/>
      <c r="F110" s="133" t="s">
        <v>269</v>
      </c>
      <c r="G110" s="136" t="s">
        <v>258</v>
      </c>
      <c r="H110" s="134" t="s">
        <v>169</v>
      </c>
      <c r="I110" s="141" t="s">
        <v>18</v>
      </c>
      <c r="J110" s="142">
        <f t="shared" si="2"/>
        <v>3</v>
      </c>
      <c r="K110" s="142"/>
      <c r="L110" s="142"/>
      <c r="M110" s="234">
        <f>IF('معلومات أساسية عن الأنظمة'!C109 = "", 0, 'حالة الالتزام بالضوابط - نظام ١'!M110)</f>
        <v>0</v>
      </c>
      <c r="N110" s="216"/>
      <c r="O110" s="218"/>
    </row>
    <row r="111" spans="1:15" ht="185.1" customHeight="1" x14ac:dyDescent="0.3">
      <c r="A111" s="212"/>
      <c r="B111" s="318" t="s">
        <v>117</v>
      </c>
      <c r="C111" s="319" t="s">
        <v>118</v>
      </c>
      <c r="D111" s="320" t="s">
        <v>265</v>
      </c>
      <c r="E111" s="321"/>
      <c r="F111" s="133" t="s">
        <v>268</v>
      </c>
      <c r="G111" s="133" t="s">
        <v>119</v>
      </c>
      <c r="H111" s="134" t="s">
        <v>318</v>
      </c>
      <c r="I111" s="235" t="str">
        <f>IF(J111=3,"مطبق كليًا  - Implemented",IF(J111=0,"لاينطبق - Not Applicable",IF(J111=1,"غير مطبق  - Not Implemented",IF(3&lt;J111&gt;1,"مطبق جزئيًا  - Partially Implemented"," "))))</f>
        <v>مطبق كليًا  - Implemented</v>
      </c>
      <c r="J111" s="142">
        <f>IF(SUM(J112:J113)=0,0,AVERAGEIF(J112:J113,"&lt;&gt;0"))</f>
        <v>3</v>
      </c>
      <c r="K111" s="142"/>
      <c r="L111" s="142"/>
      <c r="M111" s="234">
        <f>IF('معلومات أساسية عن الأنظمة'!C110 = "", 0, 'حالة الالتزام بالضوابط - نظام ١'!M111)</f>
        <v>0</v>
      </c>
      <c r="N111" s="216"/>
      <c r="O111" s="218"/>
    </row>
    <row r="112" spans="1:15" ht="185.1" customHeight="1" x14ac:dyDescent="0.3">
      <c r="A112" s="212"/>
      <c r="B112" s="318"/>
      <c r="C112" s="319"/>
      <c r="D112" s="322"/>
      <c r="E112" s="323"/>
      <c r="F112" s="133" t="s">
        <v>269</v>
      </c>
      <c r="G112" s="136" t="s">
        <v>259</v>
      </c>
      <c r="H112" s="134" t="s">
        <v>170</v>
      </c>
      <c r="I112" s="141" t="s">
        <v>18</v>
      </c>
      <c r="J112" s="142">
        <f t="shared" si="2"/>
        <v>3</v>
      </c>
      <c r="K112" s="142"/>
      <c r="L112" s="142"/>
      <c r="M112" s="234">
        <f>IF('معلومات أساسية عن الأنظمة'!C111 = "", 0, 'حالة الالتزام بالضوابط - نظام ١'!M112)</f>
        <v>0</v>
      </c>
      <c r="N112" s="216"/>
      <c r="O112" s="218"/>
    </row>
    <row r="113" spans="1:15" ht="185.1" customHeight="1" x14ac:dyDescent="0.3">
      <c r="A113" s="212"/>
      <c r="B113" s="318"/>
      <c r="C113" s="319"/>
      <c r="D113" s="324"/>
      <c r="E113" s="325"/>
      <c r="F113" s="133" t="s">
        <v>269</v>
      </c>
      <c r="G113" s="136" t="s">
        <v>260</v>
      </c>
      <c r="H113" s="134" t="s">
        <v>171</v>
      </c>
      <c r="I113" s="141" t="str">
        <f>IF('معلومات أساسية عن الأنظمة'!C10 = "", "مطبق كليًا  - Implemented", 'حالة الالتزام بالضوابط - نظام ١'!I113)</f>
        <v>مطبق كليًا  - Implemented</v>
      </c>
      <c r="J113" s="142">
        <f>IF(I113="مطبق كليًا  - Implemented",3,IF(I113="مطبق جزئيًا  - Partially Implemented",2,IF(I113="غير مطبق  - Not Implemented",1,0)))</f>
        <v>3</v>
      </c>
      <c r="K113" s="142">
        <f>IF('معلومات أساسية عن الأنظمة'!C10 = "", 0, 'حالة الالتزام بالضوابط - نظام ١'!K113)</f>
        <v>0</v>
      </c>
      <c r="L113" s="142">
        <f>IF('معلومات أساسية عن الأنظمة'!C10 = "", 0, 'حالة الالتزام بالضوابط - نظام ١'!L113)</f>
        <v>0</v>
      </c>
      <c r="M113" s="234">
        <f>IF('معلومات أساسية عن الأنظمة'!C112 = "", 0, 'حالة الالتزام بالضوابط - نظام ١'!M113)</f>
        <v>0</v>
      </c>
      <c r="N113" s="216"/>
      <c r="O113" s="218"/>
    </row>
    <row r="114" spans="1:15" ht="185.1" customHeight="1" x14ac:dyDescent="0.3">
      <c r="A114" s="212"/>
      <c r="B114" s="318"/>
      <c r="C114" s="319" t="s">
        <v>122</v>
      </c>
      <c r="D114" s="320" t="s">
        <v>58</v>
      </c>
      <c r="E114" s="321"/>
      <c r="F114" s="133" t="s">
        <v>268</v>
      </c>
      <c r="G114" s="133" t="s">
        <v>123</v>
      </c>
      <c r="H114" s="134" t="s">
        <v>319</v>
      </c>
      <c r="I114" s="235" t="str">
        <f>IF(J114=3,"مطبق كليًا  - Implemented",IF(J114=0,"لاينطبق - Not Applicable",IF(J114=1,"غير مطبق  - Not Implemented",IF(3&lt;J114&gt;1,"مطبق جزئيًا  - Partially Implemented"," "))))</f>
        <v>مطبق كليًا  - Implemented</v>
      </c>
      <c r="J114" s="142">
        <f>IF(SUM(J115:J115)=0,0,AVERAGEIF(J115:J115,"&lt;&gt;0"))</f>
        <v>3</v>
      </c>
      <c r="K114" s="143"/>
      <c r="L114" s="143"/>
      <c r="M114" s="234">
        <f>IF('معلومات أساسية عن الأنظمة'!C113 = "", 0, 'حالة الالتزام بالضوابط - نظام ١'!M114)</f>
        <v>0</v>
      </c>
      <c r="N114" s="216"/>
      <c r="O114" s="218"/>
    </row>
    <row r="115" spans="1:15" ht="185.1" customHeight="1" x14ac:dyDescent="0.3">
      <c r="A115" s="212"/>
      <c r="B115" s="318"/>
      <c r="C115" s="319"/>
      <c r="D115" s="324"/>
      <c r="E115" s="325"/>
      <c r="F115" s="133" t="s">
        <v>269</v>
      </c>
      <c r="G115" s="136" t="s">
        <v>261</v>
      </c>
      <c r="H115" s="134" t="s">
        <v>172</v>
      </c>
      <c r="I115" s="141" t="s">
        <v>18</v>
      </c>
      <c r="J115" s="142">
        <f t="shared" si="2"/>
        <v>3</v>
      </c>
      <c r="K115" s="143"/>
      <c r="L115" s="143"/>
      <c r="M115" s="234">
        <f>IF('معلومات أساسية عن الأنظمة'!C114 = "", 0, 'حالة الالتزام بالضوابط - نظام ١'!M115)</f>
        <v>0</v>
      </c>
      <c r="N115" s="216"/>
      <c r="O115" s="218"/>
    </row>
    <row r="116" spans="1:15" x14ac:dyDescent="0.3">
      <c r="A116" s="215"/>
      <c r="B116" s="216"/>
      <c r="C116" s="216"/>
      <c r="D116" s="216"/>
      <c r="E116" s="216"/>
      <c r="F116" s="217"/>
      <c r="G116" s="217"/>
      <c r="H116" s="216"/>
      <c r="I116" s="216"/>
      <c r="J116" s="216"/>
      <c r="K116" s="216"/>
      <c r="L116" s="216"/>
      <c r="M116" s="216"/>
      <c r="N116" s="216"/>
      <c r="O116" s="218"/>
    </row>
    <row r="117" spans="1:15" x14ac:dyDescent="0.3">
      <c r="A117" s="215"/>
      <c r="B117" s="216"/>
      <c r="C117" s="216"/>
      <c r="D117" s="216"/>
      <c r="E117" s="216"/>
      <c r="F117" s="217"/>
      <c r="G117" s="217"/>
      <c r="H117" s="216"/>
      <c r="I117" s="216"/>
      <c r="J117" s="216"/>
      <c r="K117" s="216"/>
      <c r="L117" s="216"/>
      <c r="M117" s="216"/>
      <c r="N117" s="216"/>
      <c r="O117" s="218"/>
    </row>
    <row r="118" spans="1:15" x14ac:dyDescent="0.3">
      <c r="A118" s="206"/>
      <c r="B118" s="111"/>
      <c r="C118" s="111"/>
      <c r="D118" s="111"/>
      <c r="E118" s="111"/>
      <c r="F118" s="198"/>
      <c r="G118" s="198"/>
      <c r="H118" s="111"/>
      <c r="I118" s="199"/>
      <c r="J118" s="199"/>
      <c r="K118" s="199"/>
      <c r="L118" s="199"/>
      <c r="M118" s="199"/>
      <c r="N118" s="113"/>
      <c r="O118" s="218"/>
    </row>
    <row r="119" spans="1:15" x14ac:dyDescent="0.3">
      <c r="A119" s="215"/>
      <c r="B119" s="216"/>
      <c r="C119" s="216"/>
      <c r="D119" s="216"/>
      <c r="E119" s="216"/>
      <c r="F119" s="217"/>
      <c r="G119" s="217"/>
      <c r="H119" s="216"/>
      <c r="I119" s="216"/>
      <c r="J119" s="216"/>
      <c r="K119" s="216"/>
      <c r="L119" s="216"/>
      <c r="M119" s="216"/>
      <c r="N119" s="216"/>
      <c r="O119" s="218"/>
    </row>
    <row r="120" spans="1:15" x14ac:dyDescent="0.3">
      <c r="A120" s="215"/>
      <c r="B120" s="216"/>
      <c r="C120" s="216"/>
      <c r="D120" s="216"/>
      <c r="E120" s="216"/>
      <c r="F120" s="217"/>
      <c r="G120" s="217"/>
      <c r="H120" s="216"/>
      <c r="I120" s="216"/>
      <c r="J120" s="216"/>
      <c r="K120" s="216"/>
      <c r="L120" s="216"/>
      <c r="M120" s="216"/>
      <c r="N120" s="216"/>
      <c r="O120" s="218"/>
    </row>
    <row r="121" spans="1:15" ht="20.25" x14ac:dyDescent="0.4">
      <c r="A121" s="366" t="str">
        <f>"التصنيف:  "&amp;الرئيسية!E10 &amp; "                                                                                                                                                                                                                                         إشارة المشاركة:  "&amp;الرئيسية!H10</f>
        <v>التصنيف:  متاح                                                                                                                                                                                                                                         إشارة المشاركة:  أبيض</v>
      </c>
      <c r="B121" s="367"/>
      <c r="C121" s="367"/>
      <c r="D121" s="367"/>
      <c r="E121" s="367"/>
      <c r="F121" s="367"/>
      <c r="G121" s="367"/>
      <c r="H121" s="367"/>
      <c r="I121" s="367"/>
      <c r="J121" s="367"/>
      <c r="K121" s="367"/>
      <c r="L121" s="367"/>
      <c r="M121" s="367"/>
      <c r="N121" s="367"/>
      <c r="O121" s="368"/>
    </row>
  </sheetData>
  <sheetProtection password="D7AE" sheet="1" objects="1" scenarios="1"/>
  <dataConsolidate/>
  <mergeCells count="50">
    <mergeCell ref="C111:C113"/>
    <mergeCell ref="D111:E113"/>
    <mergeCell ref="C73:C77"/>
    <mergeCell ref="D73:E77"/>
    <mergeCell ref="A121:O121"/>
    <mergeCell ref="B111:B115"/>
    <mergeCell ref="B106:B110"/>
    <mergeCell ref="C106:C110"/>
    <mergeCell ref="D106:E110"/>
    <mergeCell ref="B28:B105"/>
    <mergeCell ref="C83:C86"/>
    <mergeCell ref="D83:E86"/>
    <mergeCell ref="C87:C93"/>
    <mergeCell ref="D87:E93"/>
    <mergeCell ref="C94:C97"/>
    <mergeCell ref="D94:E97"/>
    <mergeCell ref="B11:B27"/>
    <mergeCell ref="D11:E11"/>
    <mergeCell ref="C12:C14"/>
    <mergeCell ref="D12:E14"/>
    <mergeCell ref="C15:C22"/>
    <mergeCell ref="D15:E22"/>
    <mergeCell ref="C7:E7"/>
    <mergeCell ref="F7:G7"/>
    <mergeCell ref="H7:M7"/>
    <mergeCell ref="C9:E9"/>
    <mergeCell ref="C114:C115"/>
    <mergeCell ref="D114:E115"/>
    <mergeCell ref="C98:C105"/>
    <mergeCell ref="D98:E105"/>
    <mergeCell ref="C78:C82"/>
    <mergeCell ref="D78:E82"/>
    <mergeCell ref="C63:C68"/>
    <mergeCell ref="D63:E68"/>
    <mergeCell ref="C23:C24"/>
    <mergeCell ref="D23:E24"/>
    <mergeCell ref="C25:C27"/>
    <mergeCell ref="D25:E27"/>
    <mergeCell ref="C69:C72"/>
    <mergeCell ref="D69:E72"/>
    <mergeCell ref="C28:C30"/>
    <mergeCell ref="D28:E30"/>
    <mergeCell ref="C31:C40"/>
    <mergeCell ref="D31:E40"/>
    <mergeCell ref="C60:C62"/>
    <mergeCell ref="D60:E62"/>
    <mergeCell ref="C41:C49"/>
    <mergeCell ref="D41:E49"/>
    <mergeCell ref="C50:C59"/>
    <mergeCell ref="D50:E59"/>
  </mergeCells>
  <conditionalFormatting sqref="I11">
    <cfRule type="containsText" dxfId="1275" priority="16" operator="containsText" text="لاينطبق - Not Applicable">
      <formula>NOT(ISERROR(SEARCH("لاينطبق - Not Applicable",I11)))</formula>
    </cfRule>
    <cfRule type="containsText" dxfId="1274" priority="17" operator="containsText" text="غير مطبق  - Not Implemented">
      <formula>NOT(ISERROR(SEARCH("غير مطبق  - Not Implemented",I11)))</formula>
    </cfRule>
    <cfRule type="containsText" dxfId="1273" priority="18" operator="containsText" text="مطبق جزئيًا  - Partially Implemented">
      <formula>NOT(ISERROR(SEARCH("مطبق جزئيًا  - Partially Implemented",I11)))</formula>
    </cfRule>
    <cfRule type="containsText" dxfId="1272" priority="19" operator="containsText" text="مطبق كليًا  - Implemented">
      <formula>NOT(ISERROR(SEARCH("مطبق كليًا  - Implemented",I11)))</formula>
    </cfRule>
    <cfRule type="containsText" dxfId="1271" priority="20" operator="containsText" text="مطبق كليًا  - Implemented">
      <formula>NOT(ISERROR(SEARCH("مطبق كليًا  - Implemented",I11)))</formula>
    </cfRule>
  </conditionalFormatting>
  <conditionalFormatting sqref="I12">
    <cfRule type="containsText" dxfId="1270" priority="11" operator="containsText" text="لاينطبق - Not Applicable">
      <formula>NOT(ISERROR(SEARCH("لاينطبق - Not Applicable",I12)))</formula>
    </cfRule>
    <cfRule type="containsText" dxfId="1269" priority="12" operator="containsText" text="غير مطبق  - Not Implemented">
      <formula>NOT(ISERROR(SEARCH("غير مطبق  - Not Implemented",I12)))</formula>
    </cfRule>
    <cfRule type="containsText" dxfId="1268" priority="13" operator="containsText" text="مطبق جزئيًا  - Partially Implemented">
      <formula>NOT(ISERROR(SEARCH("مطبق جزئيًا  - Partially Implemented",I12)))</formula>
    </cfRule>
    <cfRule type="containsText" dxfId="1267" priority="14" operator="containsText" text="مطبق كليًا  - Implemented">
      <formula>NOT(ISERROR(SEARCH("مطبق كليًا  - Implemented",I12)))</formula>
    </cfRule>
    <cfRule type="containsText" dxfId="1266" priority="15" operator="containsText" text="مطبق كليًا  - Implemented">
      <formula>NOT(ISERROR(SEARCH("مطبق كليًا  - Implemented",I12)))</formula>
    </cfRule>
  </conditionalFormatting>
  <conditionalFormatting sqref="I13">
    <cfRule type="containsText" dxfId="1265" priority="6" operator="containsText" text="لاينطبق - Not Applicable">
      <formula>NOT(ISERROR(SEARCH("لاينطبق - Not Applicable",I13)))</formula>
    </cfRule>
    <cfRule type="containsText" dxfId="1264" priority="7" operator="containsText" text="غير مطبق  - Not Implemented">
      <formula>NOT(ISERROR(SEARCH("غير مطبق  - Not Implemented",I13)))</formula>
    </cfRule>
    <cfRule type="containsText" dxfId="1263" priority="8" operator="containsText" text="مطبق جزئيًا  - Partially Implemented">
      <formula>NOT(ISERROR(SEARCH("مطبق جزئيًا  - Partially Implemented",I13)))</formula>
    </cfRule>
    <cfRule type="containsText" dxfId="1262" priority="9" operator="containsText" text="مطبق كليًا  - Implemented">
      <formula>NOT(ISERROR(SEARCH("مطبق كليًا  - Implemented",I13)))</formula>
    </cfRule>
    <cfRule type="containsText" dxfId="1261" priority="10" operator="containsText" text="مطبق كليًا  - Implemented">
      <formula>NOT(ISERROR(SEARCH("مطبق كليًا  - Implemented",I13)))</formula>
    </cfRule>
  </conditionalFormatting>
  <conditionalFormatting sqref="I14:I115">
    <cfRule type="containsText" dxfId="1260" priority="1" operator="containsText" text="لاينطبق - Not Applicable">
      <formula>NOT(ISERROR(SEARCH("لاينطبق - Not Applicable",I14)))</formula>
    </cfRule>
    <cfRule type="containsText" dxfId="1259" priority="2" operator="containsText" text="غير مطبق  - Not Implemented">
      <formula>NOT(ISERROR(SEARCH("غير مطبق  - Not Implemented",I14)))</formula>
    </cfRule>
    <cfRule type="containsText" dxfId="1258" priority="3" operator="containsText" text="مطبق جزئيًا  - Partially Implemented">
      <formula>NOT(ISERROR(SEARCH("مطبق جزئيًا  - Partially Implemented",I14)))</formula>
    </cfRule>
    <cfRule type="containsText" dxfId="1257" priority="4" operator="containsText" text="مطبق كليًا  - Implemented">
      <formula>NOT(ISERROR(SEARCH("مطبق كليًا  - Implemented",I14)))</formula>
    </cfRule>
    <cfRule type="containsText" dxfId="1256" priority="5" operator="containsText" text="مطبق كليًا  - Implemented">
      <formula>NOT(ISERROR(SEARCH("مطبق كليًا  - Implemented",I14)))</formula>
    </cfRule>
  </conditionalFormatting>
  <dataValidations count="3">
    <dataValidation type="list" showInputMessage="1" showErrorMessage="1" sqref="I11 I115 I16:I17 I19:I24 I26:I27 I29:I30 I32:I40 I42:I49 I51:I59 I61:I62 I64:I68 I70:I72 I74:I77 I79:I82 I84:I86 I88:I93 I95:I99 I101:I105 I107:I110 I13:I14 I112:I113">
      <formula1>Comp_st_1</formula1>
    </dataValidation>
    <dataValidation type="list" allowBlank="1" showDropDown="1" showInputMessage="1" sqref="I63 I69 I73 I78 I83 I87 I94 I100 I106 I111 I114 I12 I15 I18 I25 I28 I31 I41 I50 I60">
      <formula1>Comp_st_1</formula1>
    </dataValidation>
    <dataValidation type="date" operator="greaterThan" allowBlank="1" showInputMessage="1" showErrorMessage="1" error="يجب أن يكون التاريخ على الصياغة (يوم/شهر/سنة)" sqref="M11:M115">
      <formula1>44381</formula1>
    </dataValidation>
  </dataValidations>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&amp;R&amp;"Calibri"&amp;11&amp;K000000&amp;"Calibri"&amp;11&amp;K000000&amp;"Calibri"&amp;11&amp;K000000&amp;"Calibri"&amp;11&amp;K000000&amp;"Times New Roman,Regular"&amp;12  &amp;G | &amp;P_x000D_&amp;1#&amp;"Courier New"&amp;10&amp;K317100متاح</oddFooter>
    <firstHeader>&amp;R&amp;F</firstHeader>
    <firstFooter>&amp;R&amp;"Calibri"&amp;11&amp;K000000&amp;"Calibri"&amp;11&amp;K000000&amp;"Calibri"&amp;11&amp;K000000&amp;"Calibri"&amp;11&amp;K000000&amp;"Times New Roman,Regular"&amp;12  &amp;G | &amp;P_x000D_&amp;1#&amp;"Courier New"&amp;10&amp;K317100متاح</firstFooter>
  </headerFooter>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417" operator="equal" id="{7EBCEF2A-663C-4410-9E26-513491739C85}">
            <xm:f>tbl_choices!$D$7</xm:f>
            <x14:dxf>
              <font>
                <color theme="0"/>
              </font>
              <fill>
                <patternFill>
                  <bgColor rgb="FF757575"/>
                </patternFill>
              </fill>
            </x14:dxf>
          </x14:cfRule>
          <x14:cfRule type="cellIs" priority="418" operator="equal" id="{1FFB8AD2-F957-4FE9-A1B4-9231E6550513}">
            <xm:f>tbl_choices!$C$9</xm:f>
            <x14:dxf>
              <font>
                <b/>
                <i val="0"/>
                <color theme="0"/>
              </font>
              <fill>
                <patternFill>
                  <bgColor rgb="FFFF0000"/>
                </patternFill>
              </fill>
            </x14:dxf>
          </x14:cfRule>
          <x14:cfRule type="cellIs" priority="419" operator="equal" id="{19DF3FF4-FCC3-48B3-B87B-CA02C90977DF}">
            <xm:f>tbl_choices!$C$8</xm:f>
            <x14:dxf>
              <font>
                <b/>
                <i val="0"/>
                <color theme="0"/>
              </font>
              <fill>
                <patternFill>
                  <bgColor rgb="FFFFC000"/>
                </patternFill>
              </fill>
            </x14:dxf>
          </x14:cfRule>
          <x14:cfRule type="cellIs" priority="420" operator="equal" id="{DBDEE5AD-A02B-4BA0-8802-83ED615FFE91}">
            <xm:f>tbl_choices!$C$7</xm:f>
            <x14:dxf>
              <font>
                <b/>
                <i val="0"/>
                <color theme="0"/>
              </font>
              <fill>
                <patternFill>
                  <bgColor rgb="FF70AD47"/>
                </patternFill>
              </fill>
            </x14:dxf>
          </x14:cfRule>
          <xm:sqref>K25:L25 J28:L28 K41:L41 K50:L50 K63:L63 K78:L78 K83:L83 K87:L87 K94:L94 K106:L106 K111:L111 J11:L14 K29:L31</xm:sqref>
        </x14:conditionalFormatting>
        <x14:conditionalFormatting xmlns:xm="http://schemas.microsoft.com/office/excel/2006/main">
          <x14:cfRule type="cellIs" priority="413" operator="equal" id="{F587C9CD-39DF-4731-A9E2-59A4162F4A54}">
            <xm:f>tbl_choices!$D$7</xm:f>
            <x14:dxf>
              <font>
                <color theme="0"/>
              </font>
              <fill>
                <patternFill>
                  <bgColor rgb="FF757575"/>
                </patternFill>
              </fill>
            </x14:dxf>
          </x14:cfRule>
          <x14:cfRule type="cellIs" priority="414" operator="equal" id="{F981D4A6-9D42-4E81-88A2-867A4222B7B4}">
            <xm:f>tbl_choices!$C$9</xm:f>
            <x14:dxf>
              <font>
                <b/>
                <i val="0"/>
                <color theme="0"/>
              </font>
              <fill>
                <patternFill>
                  <bgColor rgb="FFFF0000"/>
                </patternFill>
              </fill>
            </x14:dxf>
          </x14:cfRule>
          <x14:cfRule type="cellIs" priority="415" operator="equal" id="{0D46E8F1-0122-463D-90FF-159E21679DF5}">
            <xm:f>tbl_choices!$C$8</xm:f>
            <x14:dxf>
              <font>
                <b/>
                <i val="0"/>
                <color theme="0"/>
              </font>
              <fill>
                <patternFill>
                  <bgColor rgb="FFFFC000"/>
                </patternFill>
              </fill>
            </x14:dxf>
          </x14:cfRule>
          <x14:cfRule type="cellIs" priority="416" operator="equal" id="{FAE2FD18-36A6-4080-918A-A91B6DA318C8}">
            <xm:f>tbl_choices!$C$7</xm:f>
            <x14:dxf>
              <font>
                <b/>
                <i val="0"/>
                <color theme="0"/>
              </font>
              <fill>
                <patternFill>
                  <bgColor rgb="FF70AD47"/>
                </patternFill>
              </fill>
            </x14:dxf>
          </x14:cfRule>
          <xm:sqref>J23:L24</xm:sqref>
        </x14:conditionalFormatting>
        <x14:conditionalFormatting xmlns:xm="http://schemas.microsoft.com/office/excel/2006/main">
          <x14:cfRule type="cellIs" priority="409" operator="equal" id="{58F8CFBB-EC01-47E0-8405-CC1EE3239AF5}">
            <xm:f>tbl_choices!$D$7</xm:f>
            <x14:dxf>
              <font>
                <color theme="0"/>
              </font>
              <fill>
                <patternFill>
                  <bgColor rgb="FF757575"/>
                </patternFill>
              </fill>
            </x14:dxf>
          </x14:cfRule>
          <x14:cfRule type="cellIs" priority="410" operator="equal" id="{629849C2-808B-4EFF-88A3-54A05D4CCC34}">
            <xm:f>tbl_choices!$C$9</xm:f>
            <x14:dxf>
              <font>
                <b/>
                <i val="0"/>
                <color theme="0"/>
              </font>
              <fill>
                <patternFill>
                  <bgColor rgb="FFFF0000"/>
                </patternFill>
              </fill>
            </x14:dxf>
          </x14:cfRule>
          <x14:cfRule type="cellIs" priority="411" operator="equal" id="{96B022E0-C746-4903-A223-6D9CFFDC1B86}">
            <xm:f>tbl_choices!$C$8</xm:f>
            <x14:dxf>
              <font>
                <b/>
                <i val="0"/>
                <color theme="0"/>
              </font>
              <fill>
                <patternFill>
                  <bgColor rgb="FFFFC000"/>
                </patternFill>
              </fill>
            </x14:dxf>
          </x14:cfRule>
          <x14:cfRule type="cellIs" priority="412" operator="equal" id="{5B876D16-E3C1-4F5D-BCBE-ACFACBFDDEDC}">
            <xm:f>tbl_choices!$C$7</xm:f>
            <x14:dxf>
              <font>
                <b/>
                <i val="0"/>
                <color theme="0"/>
              </font>
              <fill>
                <patternFill>
                  <bgColor rgb="FF70AD47"/>
                </patternFill>
              </fill>
            </x14:dxf>
          </x14:cfRule>
          <xm:sqref>K26:L27</xm:sqref>
        </x14:conditionalFormatting>
        <x14:conditionalFormatting xmlns:xm="http://schemas.microsoft.com/office/excel/2006/main">
          <x14:cfRule type="cellIs" priority="405" operator="equal" id="{B021CD9B-AEE8-41B7-80F1-6A30E844E4E9}">
            <xm:f>tbl_choices!$D$7</xm:f>
            <x14:dxf>
              <font>
                <color theme="0"/>
              </font>
              <fill>
                <patternFill>
                  <bgColor rgb="FF757575"/>
                </patternFill>
              </fill>
            </x14:dxf>
          </x14:cfRule>
          <x14:cfRule type="cellIs" priority="406" operator="equal" id="{BE4DC60C-4926-4E25-BFCC-A59334909CDF}">
            <xm:f>tbl_choices!$C$9</xm:f>
            <x14:dxf>
              <font>
                <b/>
                <i val="0"/>
                <color theme="0"/>
              </font>
              <fill>
                <patternFill>
                  <bgColor rgb="FFFF0000"/>
                </patternFill>
              </fill>
            </x14:dxf>
          </x14:cfRule>
          <x14:cfRule type="cellIs" priority="407" operator="equal" id="{786E8A1B-64A6-450C-97FD-AFE433B4D3E7}">
            <xm:f>tbl_choices!$C$8</xm:f>
            <x14:dxf>
              <font>
                <b/>
                <i val="0"/>
                <color theme="0"/>
              </font>
              <fill>
                <patternFill>
                  <bgColor rgb="FFFFC000"/>
                </patternFill>
              </fill>
            </x14:dxf>
          </x14:cfRule>
          <x14:cfRule type="cellIs" priority="408" operator="equal" id="{847897E4-DAD4-466B-9154-EAA285E461DB}">
            <xm:f>tbl_choices!$C$7</xm:f>
            <x14:dxf>
              <font>
                <b/>
                <i val="0"/>
                <color theme="0"/>
              </font>
              <fill>
                <patternFill>
                  <bgColor rgb="FF70AD47"/>
                </patternFill>
              </fill>
            </x14:dxf>
          </x14:cfRule>
          <xm:sqref>K32:L39</xm:sqref>
        </x14:conditionalFormatting>
        <x14:conditionalFormatting xmlns:xm="http://schemas.microsoft.com/office/excel/2006/main">
          <x14:cfRule type="cellIs" priority="401" operator="equal" id="{07973D63-DABA-4265-B260-D2B32B38B302}">
            <xm:f>tbl_choices!$D$7</xm:f>
            <x14:dxf>
              <font>
                <color theme="0"/>
              </font>
              <fill>
                <patternFill>
                  <bgColor rgb="FF757575"/>
                </patternFill>
              </fill>
            </x14:dxf>
          </x14:cfRule>
          <x14:cfRule type="cellIs" priority="402" operator="equal" id="{36EE3AA2-1246-4F85-88AB-B387BC323DC3}">
            <xm:f>tbl_choices!$C$9</xm:f>
            <x14:dxf>
              <font>
                <b/>
                <i val="0"/>
                <color theme="0"/>
              </font>
              <fill>
                <patternFill>
                  <bgColor rgb="FFFF0000"/>
                </patternFill>
              </fill>
            </x14:dxf>
          </x14:cfRule>
          <x14:cfRule type="cellIs" priority="403" operator="equal" id="{0B7157D5-FED8-4997-8941-B8ADD5FBEF3C}">
            <xm:f>tbl_choices!$C$8</xm:f>
            <x14:dxf>
              <font>
                <b/>
                <i val="0"/>
                <color theme="0"/>
              </font>
              <fill>
                <patternFill>
                  <bgColor rgb="FFFFC000"/>
                </patternFill>
              </fill>
            </x14:dxf>
          </x14:cfRule>
          <x14:cfRule type="cellIs" priority="404" operator="equal" id="{F43FCBF5-AE35-457E-B027-47D159B650E9}">
            <xm:f>tbl_choices!$C$7</xm:f>
            <x14:dxf>
              <font>
                <b/>
                <i val="0"/>
                <color theme="0"/>
              </font>
              <fill>
                <patternFill>
                  <bgColor rgb="FF70AD47"/>
                </patternFill>
              </fill>
            </x14:dxf>
          </x14:cfRule>
          <xm:sqref>J40:L40</xm:sqref>
        </x14:conditionalFormatting>
        <x14:conditionalFormatting xmlns:xm="http://schemas.microsoft.com/office/excel/2006/main">
          <x14:cfRule type="cellIs" priority="397" operator="equal" id="{4AE7C3C5-1540-4A60-B54A-109025D40817}">
            <xm:f>tbl_choices!$D$7</xm:f>
            <x14:dxf>
              <font>
                <color theme="0"/>
              </font>
              <fill>
                <patternFill>
                  <bgColor rgb="FF757575"/>
                </patternFill>
              </fill>
            </x14:dxf>
          </x14:cfRule>
          <x14:cfRule type="cellIs" priority="398" operator="equal" id="{108BC108-1926-4A57-A633-7529797695D1}">
            <xm:f>tbl_choices!$C$9</xm:f>
            <x14:dxf>
              <font>
                <b/>
                <i val="0"/>
                <color theme="0"/>
              </font>
              <fill>
                <patternFill>
                  <bgColor rgb="FFFF0000"/>
                </patternFill>
              </fill>
            </x14:dxf>
          </x14:cfRule>
          <x14:cfRule type="cellIs" priority="399" operator="equal" id="{0032C786-F759-45D0-9E62-361D158D3B58}">
            <xm:f>tbl_choices!$C$8</xm:f>
            <x14:dxf>
              <font>
                <b/>
                <i val="0"/>
                <color theme="0"/>
              </font>
              <fill>
                <patternFill>
                  <bgColor rgb="FFFFC000"/>
                </patternFill>
              </fill>
            </x14:dxf>
          </x14:cfRule>
          <x14:cfRule type="cellIs" priority="400" operator="equal" id="{6B6ACE5F-DEC5-481D-B0FB-DA9F4AB58707}">
            <xm:f>tbl_choices!$C$7</xm:f>
            <x14:dxf>
              <font>
                <b/>
                <i val="0"/>
                <color theme="0"/>
              </font>
              <fill>
                <patternFill>
                  <bgColor rgb="FF70AD47"/>
                </patternFill>
              </fill>
            </x14:dxf>
          </x14:cfRule>
          <xm:sqref>K42:L49</xm:sqref>
        </x14:conditionalFormatting>
        <x14:conditionalFormatting xmlns:xm="http://schemas.microsoft.com/office/excel/2006/main">
          <x14:cfRule type="cellIs" priority="393" operator="equal" id="{FD7611A9-0BB3-4D0B-8863-B480DAF1E121}">
            <xm:f>tbl_choices!$D$7</xm:f>
            <x14:dxf>
              <font>
                <color theme="0"/>
              </font>
              <fill>
                <patternFill>
                  <bgColor rgb="FF757575"/>
                </patternFill>
              </fill>
            </x14:dxf>
          </x14:cfRule>
          <x14:cfRule type="cellIs" priority="394" operator="equal" id="{8598EB09-DBD3-4C2F-BFEB-F40772EB6145}">
            <xm:f>tbl_choices!$C$9</xm:f>
            <x14:dxf>
              <font>
                <b/>
                <i val="0"/>
                <color theme="0"/>
              </font>
              <fill>
                <patternFill>
                  <bgColor rgb="FFFF0000"/>
                </patternFill>
              </fill>
            </x14:dxf>
          </x14:cfRule>
          <x14:cfRule type="cellIs" priority="395" operator="equal" id="{A471D948-5662-4333-B623-49ACC563C247}">
            <xm:f>tbl_choices!$C$8</xm:f>
            <x14:dxf>
              <font>
                <b/>
                <i val="0"/>
                <color theme="0"/>
              </font>
              <fill>
                <patternFill>
                  <bgColor rgb="FFFFC000"/>
                </patternFill>
              </fill>
            </x14:dxf>
          </x14:cfRule>
          <x14:cfRule type="cellIs" priority="396" operator="equal" id="{9055AB06-3721-46A5-9360-88EBA0F9B405}">
            <xm:f>tbl_choices!$C$7</xm:f>
            <x14:dxf>
              <font>
                <b/>
                <i val="0"/>
                <color theme="0"/>
              </font>
              <fill>
                <patternFill>
                  <bgColor rgb="FF70AD47"/>
                </patternFill>
              </fill>
            </x14:dxf>
          </x14:cfRule>
          <xm:sqref>K51:L55</xm:sqref>
        </x14:conditionalFormatting>
        <x14:conditionalFormatting xmlns:xm="http://schemas.microsoft.com/office/excel/2006/main">
          <x14:cfRule type="cellIs" priority="389" operator="equal" id="{C990E0AD-9968-42C7-991F-E188FC4CD417}">
            <xm:f>tbl_choices!$D$7</xm:f>
            <x14:dxf>
              <font>
                <color theme="0"/>
              </font>
              <fill>
                <patternFill>
                  <bgColor rgb="FF757575"/>
                </patternFill>
              </fill>
            </x14:dxf>
          </x14:cfRule>
          <x14:cfRule type="cellIs" priority="390" operator="equal" id="{D419D151-21D3-4C73-ADC8-2C7BADB4D1FB}">
            <xm:f>tbl_choices!$C$9</xm:f>
            <x14:dxf>
              <font>
                <b/>
                <i val="0"/>
                <color theme="0"/>
              </font>
              <fill>
                <patternFill>
                  <bgColor rgb="FFFF0000"/>
                </patternFill>
              </fill>
            </x14:dxf>
          </x14:cfRule>
          <x14:cfRule type="cellIs" priority="391" operator="equal" id="{FCEF192E-7F92-48AE-B381-526C37EF5DBD}">
            <xm:f>tbl_choices!$C$8</xm:f>
            <x14:dxf>
              <font>
                <b/>
                <i val="0"/>
                <color theme="0"/>
              </font>
              <fill>
                <patternFill>
                  <bgColor rgb="FFFFC000"/>
                </patternFill>
              </fill>
            </x14:dxf>
          </x14:cfRule>
          <x14:cfRule type="cellIs" priority="392" operator="equal" id="{968F1E66-64F9-4AE9-B52F-BB4E3FA5F7A5}">
            <xm:f>tbl_choices!$C$7</xm:f>
            <x14:dxf>
              <font>
                <b/>
                <i val="0"/>
                <color theme="0"/>
              </font>
              <fill>
                <patternFill>
                  <bgColor rgb="FF70AD47"/>
                </patternFill>
              </fill>
            </x14:dxf>
          </x14:cfRule>
          <xm:sqref>K60:L60</xm:sqref>
        </x14:conditionalFormatting>
        <x14:conditionalFormatting xmlns:xm="http://schemas.microsoft.com/office/excel/2006/main">
          <x14:cfRule type="cellIs" priority="385" operator="equal" id="{CF0ECC29-5B9F-4FC4-BAA9-C84A8258A3A1}">
            <xm:f>tbl_choices!$D$7</xm:f>
            <x14:dxf>
              <font>
                <color theme="0"/>
              </font>
              <fill>
                <patternFill>
                  <bgColor rgb="FF757575"/>
                </patternFill>
              </fill>
            </x14:dxf>
          </x14:cfRule>
          <x14:cfRule type="cellIs" priority="386" operator="equal" id="{1BCCE122-DEDE-4F3F-85C9-33B124723A2A}">
            <xm:f>tbl_choices!$C$9</xm:f>
            <x14:dxf>
              <font>
                <b/>
                <i val="0"/>
                <color theme="0"/>
              </font>
              <fill>
                <patternFill>
                  <bgColor rgb="FFFF0000"/>
                </patternFill>
              </fill>
            </x14:dxf>
          </x14:cfRule>
          <x14:cfRule type="cellIs" priority="387" operator="equal" id="{E1A37E86-CCBF-4A5F-ADEC-1CAAF633991B}">
            <xm:f>tbl_choices!$C$8</xm:f>
            <x14:dxf>
              <font>
                <b/>
                <i val="0"/>
                <color theme="0"/>
              </font>
              <fill>
                <patternFill>
                  <bgColor rgb="FFFFC000"/>
                </patternFill>
              </fill>
            </x14:dxf>
          </x14:cfRule>
          <x14:cfRule type="cellIs" priority="388" operator="equal" id="{568780C6-4681-41D1-BF28-A46847CDA39A}">
            <xm:f>tbl_choices!$C$7</xm:f>
            <x14:dxf>
              <font>
                <b/>
                <i val="0"/>
                <color theme="0"/>
              </font>
              <fill>
                <patternFill>
                  <bgColor rgb="FF70AD47"/>
                </patternFill>
              </fill>
            </x14:dxf>
          </x14:cfRule>
          <xm:sqref>K61:L62</xm:sqref>
        </x14:conditionalFormatting>
        <x14:conditionalFormatting xmlns:xm="http://schemas.microsoft.com/office/excel/2006/main">
          <x14:cfRule type="cellIs" priority="381" operator="equal" id="{C7CD012F-ECE4-45D7-82A7-67F60369A054}">
            <xm:f>tbl_choices!$D$7</xm:f>
            <x14:dxf>
              <font>
                <color theme="0"/>
              </font>
              <fill>
                <patternFill>
                  <bgColor rgb="FF757575"/>
                </patternFill>
              </fill>
            </x14:dxf>
          </x14:cfRule>
          <x14:cfRule type="cellIs" priority="382" operator="equal" id="{9E330C5D-28D6-4C03-90DD-B5F2EA959319}">
            <xm:f>tbl_choices!$C$9</xm:f>
            <x14:dxf>
              <font>
                <b/>
                <i val="0"/>
                <color theme="0"/>
              </font>
              <fill>
                <patternFill>
                  <bgColor rgb="FFFF0000"/>
                </patternFill>
              </fill>
            </x14:dxf>
          </x14:cfRule>
          <x14:cfRule type="cellIs" priority="383" operator="equal" id="{EA85F696-A467-4F8A-8EC4-186F7D755736}">
            <xm:f>tbl_choices!$C$8</xm:f>
            <x14:dxf>
              <font>
                <b/>
                <i val="0"/>
                <color theme="0"/>
              </font>
              <fill>
                <patternFill>
                  <bgColor rgb="FFFFC000"/>
                </patternFill>
              </fill>
            </x14:dxf>
          </x14:cfRule>
          <x14:cfRule type="cellIs" priority="384" operator="equal" id="{52143F51-9B53-4F0F-A16B-AE4C98F14125}">
            <xm:f>tbl_choices!$C$7</xm:f>
            <x14:dxf>
              <font>
                <b/>
                <i val="0"/>
                <color theme="0"/>
              </font>
              <fill>
                <patternFill>
                  <bgColor rgb="FF70AD47"/>
                </patternFill>
              </fill>
            </x14:dxf>
          </x14:cfRule>
          <xm:sqref>K64:L68</xm:sqref>
        </x14:conditionalFormatting>
        <x14:conditionalFormatting xmlns:xm="http://schemas.microsoft.com/office/excel/2006/main">
          <x14:cfRule type="cellIs" priority="377" operator="equal" id="{4815AEF0-B46D-4657-BBA7-B543E36158BB}">
            <xm:f>tbl_choices!$D$7</xm:f>
            <x14:dxf>
              <font>
                <color theme="0"/>
              </font>
              <fill>
                <patternFill>
                  <bgColor rgb="FF757575"/>
                </patternFill>
              </fill>
            </x14:dxf>
          </x14:cfRule>
          <x14:cfRule type="cellIs" priority="378" operator="equal" id="{5444B0D2-10E1-4D78-BAFB-29F17800F046}">
            <xm:f>tbl_choices!$C$9</xm:f>
            <x14:dxf>
              <font>
                <b/>
                <i val="0"/>
                <color theme="0"/>
              </font>
              <fill>
                <patternFill>
                  <bgColor rgb="FFFF0000"/>
                </patternFill>
              </fill>
            </x14:dxf>
          </x14:cfRule>
          <x14:cfRule type="cellIs" priority="379" operator="equal" id="{3401B407-86B0-49E0-B678-81AA13413FD2}">
            <xm:f>tbl_choices!$C$8</xm:f>
            <x14:dxf>
              <font>
                <b/>
                <i val="0"/>
                <color theme="0"/>
              </font>
              <fill>
                <patternFill>
                  <bgColor rgb="FFFFC000"/>
                </patternFill>
              </fill>
            </x14:dxf>
          </x14:cfRule>
          <x14:cfRule type="cellIs" priority="380" operator="equal" id="{E616A937-03E4-44BA-A970-DBEC688130D7}">
            <xm:f>tbl_choices!$C$7</xm:f>
            <x14:dxf>
              <font>
                <b/>
                <i val="0"/>
                <color theme="0"/>
              </font>
              <fill>
                <patternFill>
                  <bgColor rgb="FF70AD47"/>
                </patternFill>
              </fill>
            </x14:dxf>
          </x14:cfRule>
          <xm:sqref>K69:L69</xm:sqref>
        </x14:conditionalFormatting>
        <x14:conditionalFormatting xmlns:xm="http://schemas.microsoft.com/office/excel/2006/main">
          <x14:cfRule type="cellIs" priority="373" operator="equal" id="{4323056C-3E91-4F77-A175-8C0098E15E9E}">
            <xm:f>tbl_choices!$D$7</xm:f>
            <x14:dxf>
              <font>
                <color theme="0"/>
              </font>
              <fill>
                <patternFill>
                  <bgColor rgb="FF757575"/>
                </patternFill>
              </fill>
            </x14:dxf>
          </x14:cfRule>
          <x14:cfRule type="cellIs" priority="374" operator="equal" id="{96EEEEED-46F4-4B53-A4DA-D281A5D6BB32}">
            <xm:f>tbl_choices!$C$9</xm:f>
            <x14:dxf>
              <font>
                <b/>
                <i val="0"/>
                <color theme="0"/>
              </font>
              <fill>
                <patternFill>
                  <bgColor rgb="FFFF0000"/>
                </patternFill>
              </fill>
            </x14:dxf>
          </x14:cfRule>
          <x14:cfRule type="cellIs" priority="375" operator="equal" id="{B124C963-EC11-44A2-AE4A-37AC23B5410D}">
            <xm:f>tbl_choices!$C$8</xm:f>
            <x14:dxf>
              <font>
                <b/>
                <i val="0"/>
                <color theme="0"/>
              </font>
              <fill>
                <patternFill>
                  <bgColor rgb="FFFFC000"/>
                </patternFill>
              </fill>
            </x14:dxf>
          </x14:cfRule>
          <x14:cfRule type="cellIs" priority="376" operator="equal" id="{27149068-4529-4609-80D2-37F38ECFD56E}">
            <xm:f>tbl_choices!$C$7</xm:f>
            <x14:dxf>
              <font>
                <b/>
                <i val="0"/>
                <color theme="0"/>
              </font>
              <fill>
                <patternFill>
                  <bgColor rgb="FF70AD47"/>
                </patternFill>
              </fill>
            </x14:dxf>
          </x14:cfRule>
          <xm:sqref>K70:L70 K72:L72</xm:sqref>
        </x14:conditionalFormatting>
        <x14:conditionalFormatting xmlns:xm="http://schemas.microsoft.com/office/excel/2006/main">
          <x14:cfRule type="cellIs" priority="369" operator="equal" id="{031C8D61-514E-4581-A5CA-0B8EB4CE0394}">
            <xm:f>tbl_choices!$D$7</xm:f>
            <x14:dxf>
              <font>
                <color theme="0"/>
              </font>
              <fill>
                <patternFill>
                  <bgColor rgb="FF757575"/>
                </patternFill>
              </fill>
            </x14:dxf>
          </x14:cfRule>
          <x14:cfRule type="cellIs" priority="370" operator="equal" id="{4DC01C1F-6489-4197-BCB3-8D6450B34AC2}">
            <xm:f>tbl_choices!$C$9</xm:f>
            <x14:dxf>
              <font>
                <b/>
                <i val="0"/>
                <color theme="0"/>
              </font>
              <fill>
                <patternFill>
                  <bgColor rgb="FFFF0000"/>
                </patternFill>
              </fill>
            </x14:dxf>
          </x14:cfRule>
          <x14:cfRule type="cellIs" priority="371" operator="equal" id="{B7FD50C8-8637-4E07-871E-FF6B98BCA4E8}">
            <xm:f>tbl_choices!$C$8</xm:f>
            <x14:dxf>
              <font>
                <b/>
                <i val="0"/>
                <color theme="0"/>
              </font>
              <fill>
                <patternFill>
                  <bgColor rgb="FFFFC000"/>
                </patternFill>
              </fill>
            </x14:dxf>
          </x14:cfRule>
          <x14:cfRule type="cellIs" priority="372" operator="equal" id="{BC8814AC-8AD0-4B61-AA7A-FE2C90FEB626}">
            <xm:f>tbl_choices!$C$7</xm:f>
            <x14:dxf>
              <font>
                <b/>
                <i val="0"/>
                <color theme="0"/>
              </font>
              <fill>
                <patternFill>
                  <bgColor rgb="FF70AD47"/>
                </patternFill>
              </fill>
            </x14:dxf>
          </x14:cfRule>
          <xm:sqref>K73:L73</xm:sqref>
        </x14:conditionalFormatting>
        <x14:conditionalFormatting xmlns:xm="http://schemas.microsoft.com/office/excel/2006/main">
          <x14:cfRule type="cellIs" priority="365" operator="equal" id="{547949F9-C8B5-4BB7-B2FA-000EC7B4256E}">
            <xm:f>tbl_choices!$D$7</xm:f>
            <x14:dxf>
              <font>
                <color theme="0"/>
              </font>
              <fill>
                <patternFill>
                  <bgColor rgb="FF757575"/>
                </patternFill>
              </fill>
            </x14:dxf>
          </x14:cfRule>
          <x14:cfRule type="cellIs" priority="366" operator="equal" id="{DF3E48DB-1009-4B09-9D52-AFE120ED08D8}">
            <xm:f>tbl_choices!$C$9</xm:f>
            <x14:dxf>
              <font>
                <b/>
                <i val="0"/>
                <color theme="0"/>
              </font>
              <fill>
                <patternFill>
                  <bgColor rgb="FFFF0000"/>
                </patternFill>
              </fill>
            </x14:dxf>
          </x14:cfRule>
          <x14:cfRule type="cellIs" priority="367" operator="equal" id="{370BC101-806D-4B70-9AE4-54F7A57DE4E5}">
            <xm:f>tbl_choices!$C$8</xm:f>
            <x14:dxf>
              <font>
                <b/>
                <i val="0"/>
                <color theme="0"/>
              </font>
              <fill>
                <patternFill>
                  <bgColor rgb="FFFFC000"/>
                </patternFill>
              </fill>
            </x14:dxf>
          </x14:cfRule>
          <x14:cfRule type="cellIs" priority="368" operator="equal" id="{7D9D918F-0E83-48FE-B00D-AFBF83740D04}">
            <xm:f>tbl_choices!$C$7</xm:f>
            <x14:dxf>
              <font>
                <b/>
                <i val="0"/>
                <color theme="0"/>
              </font>
              <fill>
                <patternFill>
                  <bgColor rgb="FF70AD47"/>
                </patternFill>
              </fill>
            </x14:dxf>
          </x14:cfRule>
          <xm:sqref>K74:L74 K76:L76</xm:sqref>
        </x14:conditionalFormatting>
        <x14:conditionalFormatting xmlns:xm="http://schemas.microsoft.com/office/excel/2006/main">
          <x14:cfRule type="cellIs" priority="361" operator="equal" id="{203DA824-8BD1-4ACE-822A-AEA4832A8C56}">
            <xm:f>tbl_choices!$D$7</xm:f>
            <x14:dxf>
              <font>
                <color theme="0"/>
              </font>
              <fill>
                <patternFill>
                  <bgColor rgb="FF757575"/>
                </patternFill>
              </fill>
            </x14:dxf>
          </x14:cfRule>
          <x14:cfRule type="cellIs" priority="362" operator="equal" id="{6099917B-5BED-4192-8C7E-2EFADEB19E6F}">
            <xm:f>tbl_choices!$C$9</xm:f>
            <x14:dxf>
              <font>
                <b/>
                <i val="0"/>
                <color theme="0"/>
              </font>
              <fill>
                <patternFill>
                  <bgColor rgb="FFFF0000"/>
                </patternFill>
              </fill>
            </x14:dxf>
          </x14:cfRule>
          <x14:cfRule type="cellIs" priority="363" operator="equal" id="{ACBF2C5A-8D67-4B0A-ADB3-AEAB463973BE}">
            <xm:f>tbl_choices!$C$8</xm:f>
            <x14:dxf>
              <font>
                <b/>
                <i val="0"/>
                <color theme="0"/>
              </font>
              <fill>
                <patternFill>
                  <bgColor rgb="FFFFC000"/>
                </patternFill>
              </fill>
            </x14:dxf>
          </x14:cfRule>
          <x14:cfRule type="cellIs" priority="364" operator="equal" id="{0B8E5B28-52F8-48C0-A67C-B8E7B68983AC}">
            <xm:f>tbl_choices!$C$7</xm:f>
            <x14:dxf>
              <font>
                <b/>
                <i val="0"/>
                <color theme="0"/>
              </font>
              <fill>
                <patternFill>
                  <bgColor rgb="FF70AD47"/>
                </patternFill>
              </fill>
            </x14:dxf>
          </x14:cfRule>
          <xm:sqref>J77:L77</xm:sqref>
        </x14:conditionalFormatting>
        <x14:conditionalFormatting xmlns:xm="http://schemas.microsoft.com/office/excel/2006/main">
          <x14:cfRule type="cellIs" priority="357" operator="equal" id="{DC9FE4C0-5113-4AB7-92A1-35848731E411}">
            <xm:f>tbl_choices!$D$7</xm:f>
            <x14:dxf>
              <font>
                <color theme="0"/>
              </font>
              <fill>
                <patternFill>
                  <bgColor rgb="FF757575"/>
                </patternFill>
              </fill>
            </x14:dxf>
          </x14:cfRule>
          <x14:cfRule type="cellIs" priority="358" operator="equal" id="{ACAB2798-A3F8-4318-BA21-A956023CF89A}">
            <xm:f>tbl_choices!$C$9</xm:f>
            <x14:dxf>
              <font>
                <b/>
                <i val="0"/>
                <color theme="0"/>
              </font>
              <fill>
                <patternFill>
                  <bgColor rgb="FFFF0000"/>
                </patternFill>
              </fill>
            </x14:dxf>
          </x14:cfRule>
          <x14:cfRule type="cellIs" priority="359" operator="equal" id="{9AD95950-27CE-49C8-8690-E388614D7755}">
            <xm:f>tbl_choices!$C$8</xm:f>
            <x14:dxf>
              <font>
                <b/>
                <i val="0"/>
                <color theme="0"/>
              </font>
              <fill>
                <patternFill>
                  <bgColor rgb="FFFFC000"/>
                </patternFill>
              </fill>
            </x14:dxf>
          </x14:cfRule>
          <x14:cfRule type="cellIs" priority="360" operator="equal" id="{7134546C-7457-42CB-8AB1-2B0E0EB34815}">
            <xm:f>tbl_choices!$C$7</xm:f>
            <x14:dxf>
              <font>
                <b/>
                <i val="0"/>
                <color theme="0"/>
              </font>
              <fill>
                <patternFill>
                  <bgColor rgb="FF70AD47"/>
                </patternFill>
              </fill>
            </x14:dxf>
          </x14:cfRule>
          <xm:sqref>K79:L81</xm:sqref>
        </x14:conditionalFormatting>
        <x14:conditionalFormatting xmlns:xm="http://schemas.microsoft.com/office/excel/2006/main">
          <x14:cfRule type="cellIs" priority="353" operator="equal" id="{9FCEEEB8-3591-4A1F-8B2D-9308E4F3C153}">
            <xm:f>tbl_choices!$D$7</xm:f>
            <x14:dxf>
              <font>
                <color theme="0"/>
              </font>
              <fill>
                <patternFill>
                  <bgColor rgb="FF757575"/>
                </patternFill>
              </fill>
            </x14:dxf>
          </x14:cfRule>
          <x14:cfRule type="cellIs" priority="354" operator="equal" id="{5682266C-AF51-4304-AE64-C883552569E1}">
            <xm:f>tbl_choices!$C$9</xm:f>
            <x14:dxf>
              <font>
                <b/>
                <i val="0"/>
                <color theme="0"/>
              </font>
              <fill>
                <patternFill>
                  <bgColor rgb="FFFF0000"/>
                </patternFill>
              </fill>
            </x14:dxf>
          </x14:cfRule>
          <x14:cfRule type="cellIs" priority="355" operator="equal" id="{A3D4A025-7028-4642-8630-F187B2B11B69}">
            <xm:f>tbl_choices!$C$8</xm:f>
            <x14:dxf>
              <font>
                <b/>
                <i val="0"/>
                <color theme="0"/>
              </font>
              <fill>
                <patternFill>
                  <bgColor rgb="FFFFC000"/>
                </patternFill>
              </fill>
            </x14:dxf>
          </x14:cfRule>
          <x14:cfRule type="cellIs" priority="356" operator="equal" id="{2D41B955-26DE-4091-AD58-145970CC8984}">
            <xm:f>tbl_choices!$C$7</xm:f>
            <x14:dxf>
              <font>
                <b/>
                <i val="0"/>
                <color theme="0"/>
              </font>
              <fill>
                <patternFill>
                  <bgColor rgb="FF70AD47"/>
                </patternFill>
              </fill>
            </x14:dxf>
          </x14:cfRule>
          <xm:sqref>J82:L82</xm:sqref>
        </x14:conditionalFormatting>
        <x14:conditionalFormatting xmlns:xm="http://schemas.microsoft.com/office/excel/2006/main">
          <x14:cfRule type="cellIs" priority="349" operator="equal" id="{43AF513E-9344-4B7A-B145-E4D33B638378}">
            <xm:f>tbl_choices!$D$7</xm:f>
            <x14:dxf>
              <font>
                <color theme="0"/>
              </font>
              <fill>
                <patternFill>
                  <bgColor rgb="FF757575"/>
                </patternFill>
              </fill>
            </x14:dxf>
          </x14:cfRule>
          <x14:cfRule type="cellIs" priority="350" operator="equal" id="{C8098F8B-731E-4CE3-B66D-EF3462AA54B7}">
            <xm:f>tbl_choices!$C$9</xm:f>
            <x14:dxf>
              <font>
                <b/>
                <i val="0"/>
                <color theme="0"/>
              </font>
              <fill>
                <patternFill>
                  <bgColor rgb="FFFF0000"/>
                </patternFill>
              </fill>
            </x14:dxf>
          </x14:cfRule>
          <x14:cfRule type="cellIs" priority="351" operator="equal" id="{8A8CA977-46DD-4352-8F96-0C426D4F9A1D}">
            <xm:f>tbl_choices!$C$8</xm:f>
            <x14:dxf>
              <font>
                <b/>
                <i val="0"/>
                <color theme="0"/>
              </font>
              <fill>
                <patternFill>
                  <bgColor rgb="FFFFC000"/>
                </patternFill>
              </fill>
            </x14:dxf>
          </x14:cfRule>
          <x14:cfRule type="cellIs" priority="352" operator="equal" id="{3025AA10-7145-4D95-BCB4-F62A9863E6C9}">
            <xm:f>tbl_choices!$C$7</xm:f>
            <x14:dxf>
              <font>
                <b/>
                <i val="0"/>
                <color theme="0"/>
              </font>
              <fill>
                <patternFill>
                  <bgColor rgb="FF70AD47"/>
                </patternFill>
              </fill>
            </x14:dxf>
          </x14:cfRule>
          <xm:sqref>K84:L85</xm:sqref>
        </x14:conditionalFormatting>
        <x14:conditionalFormatting xmlns:xm="http://schemas.microsoft.com/office/excel/2006/main">
          <x14:cfRule type="cellIs" priority="345" operator="equal" id="{0EBED927-D493-480C-8247-2D313B4093FF}">
            <xm:f>tbl_choices!$D$7</xm:f>
            <x14:dxf>
              <font>
                <color theme="0"/>
              </font>
              <fill>
                <patternFill>
                  <bgColor rgb="FF757575"/>
                </patternFill>
              </fill>
            </x14:dxf>
          </x14:cfRule>
          <x14:cfRule type="cellIs" priority="346" operator="equal" id="{201927C5-8F82-40F6-B9B8-7E46A33F94F3}">
            <xm:f>tbl_choices!$C$9</xm:f>
            <x14:dxf>
              <font>
                <b/>
                <i val="0"/>
                <color theme="0"/>
              </font>
              <fill>
                <patternFill>
                  <bgColor rgb="FFFF0000"/>
                </patternFill>
              </fill>
            </x14:dxf>
          </x14:cfRule>
          <x14:cfRule type="cellIs" priority="347" operator="equal" id="{0E88A710-F7C8-4C92-95AD-D1F3F2C45C4A}">
            <xm:f>tbl_choices!$C$8</xm:f>
            <x14:dxf>
              <font>
                <b/>
                <i val="0"/>
                <color theme="0"/>
              </font>
              <fill>
                <patternFill>
                  <bgColor rgb="FFFFC000"/>
                </patternFill>
              </fill>
            </x14:dxf>
          </x14:cfRule>
          <x14:cfRule type="cellIs" priority="348" operator="equal" id="{F5DF66C7-2E12-42F3-B61E-D1F4549AECE5}">
            <xm:f>tbl_choices!$C$7</xm:f>
            <x14:dxf>
              <font>
                <b/>
                <i val="0"/>
                <color theme="0"/>
              </font>
              <fill>
                <patternFill>
                  <bgColor rgb="FF70AD47"/>
                </patternFill>
              </fill>
            </x14:dxf>
          </x14:cfRule>
          <xm:sqref>J86:L86</xm:sqref>
        </x14:conditionalFormatting>
        <x14:conditionalFormatting xmlns:xm="http://schemas.microsoft.com/office/excel/2006/main">
          <x14:cfRule type="cellIs" priority="341" operator="equal" id="{C8F4DDA6-1872-4148-ABD0-2379BCBDA4F2}">
            <xm:f>tbl_choices!$D$7</xm:f>
            <x14:dxf>
              <font>
                <color theme="0"/>
              </font>
              <fill>
                <patternFill>
                  <bgColor rgb="FF757575"/>
                </patternFill>
              </fill>
            </x14:dxf>
          </x14:cfRule>
          <x14:cfRule type="cellIs" priority="342" operator="equal" id="{890ACE9A-81C2-437B-8D02-CCD185FEF37D}">
            <xm:f>tbl_choices!$C$9</xm:f>
            <x14:dxf>
              <font>
                <b/>
                <i val="0"/>
                <color theme="0"/>
              </font>
              <fill>
                <patternFill>
                  <bgColor rgb="FFFF0000"/>
                </patternFill>
              </fill>
            </x14:dxf>
          </x14:cfRule>
          <x14:cfRule type="cellIs" priority="343" operator="equal" id="{8BFFB47D-CEDA-4928-BA5B-0E80C1B3B786}">
            <xm:f>tbl_choices!$C$8</xm:f>
            <x14:dxf>
              <font>
                <b/>
                <i val="0"/>
                <color theme="0"/>
              </font>
              <fill>
                <patternFill>
                  <bgColor rgb="FFFFC000"/>
                </patternFill>
              </fill>
            </x14:dxf>
          </x14:cfRule>
          <x14:cfRule type="cellIs" priority="344" operator="equal" id="{02AF2408-6502-4A53-9086-A3C4A331E0D9}">
            <xm:f>tbl_choices!$C$7</xm:f>
            <x14:dxf>
              <font>
                <b/>
                <i val="0"/>
                <color theme="0"/>
              </font>
              <fill>
                <patternFill>
                  <bgColor rgb="FF70AD47"/>
                </patternFill>
              </fill>
            </x14:dxf>
          </x14:cfRule>
          <xm:sqref>K88:L89 K92:L92</xm:sqref>
        </x14:conditionalFormatting>
        <x14:conditionalFormatting xmlns:xm="http://schemas.microsoft.com/office/excel/2006/main">
          <x14:cfRule type="cellIs" priority="337" operator="equal" id="{54FE80CD-D23E-497C-B064-0AF57A7F4B23}">
            <xm:f>tbl_choices!$D$7</xm:f>
            <x14:dxf>
              <font>
                <color theme="0"/>
              </font>
              <fill>
                <patternFill>
                  <bgColor rgb="FF757575"/>
                </patternFill>
              </fill>
            </x14:dxf>
          </x14:cfRule>
          <x14:cfRule type="cellIs" priority="338" operator="equal" id="{20B8DF60-1F7D-407E-B657-696D339849EA}">
            <xm:f>tbl_choices!$C$9</xm:f>
            <x14:dxf>
              <font>
                <b/>
                <i val="0"/>
                <color theme="0"/>
              </font>
              <fill>
                <patternFill>
                  <bgColor rgb="FFFF0000"/>
                </patternFill>
              </fill>
            </x14:dxf>
          </x14:cfRule>
          <x14:cfRule type="cellIs" priority="339" operator="equal" id="{57A94CEB-989E-4DC4-87DB-949027C16109}">
            <xm:f>tbl_choices!$C$8</xm:f>
            <x14:dxf>
              <font>
                <b/>
                <i val="0"/>
                <color theme="0"/>
              </font>
              <fill>
                <patternFill>
                  <bgColor rgb="FFFFC000"/>
                </patternFill>
              </fill>
            </x14:dxf>
          </x14:cfRule>
          <x14:cfRule type="cellIs" priority="340" operator="equal" id="{DF8B608A-696F-4B01-97B1-39EB834BECC1}">
            <xm:f>tbl_choices!$C$7</xm:f>
            <x14:dxf>
              <font>
                <b/>
                <i val="0"/>
                <color theme="0"/>
              </font>
              <fill>
                <patternFill>
                  <bgColor rgb="FF70AD47"/>
                </patternFill>
              </fill>
            </x14:dxf>
          </x14:cfRule>
          <xm:sqref>J93:L93</xm:sqref>
        </x14:conditionalFormatting>
        <x14:conditionalFormatting xmlns:xm="http://schemas.microsoft.com/office/excel/2006/main">
          <x14:cfRule type="cellIs" priority="333" operator="equal" id="{4811A234-8504-4AC4-9162-4C839AF27240}">
            <xm:f>tbl_choices!$D$7</xm:f>
            <x14:dxf>
              <font>
                <color theme="0"/>
              </font>
              <fill>
                <patternFill>
                  <bgColor rgb="FF757575"/>
                </patternFill>
              </fill>
            </x14:dxf>
          </x14:cfRule>
          <x14:cfRule type="cellIs" priority="334" operator="equal" id="{BBE21F7F-9EC9-4417-8714-8D600211659D}">
            <xm:f>tbl_choices!$C$9</xm:f>
            <x14:dxf>
              <font>
                <b/>
                <i val="0"/>
                <color theme="0"/>
              </font>
              <fill>
                <patternFill>
                  <bgColor rgb="FFFF0000"/>
                </patternFill>
              </fill>
            </x14:dxf>
          </x14:cfRule>
          <x14:cfRule type="cellIs" priority="335" operator="equal" id="{8165B104-6EAB-462F-BF48-324E526BE341}">
            <xm:f>tbl_choices!$C$8</xm:f>
            <x14:dxf>
              <font>
                <b/>
                <i val="0"/>
                <color theme="0"/>
              </font>
              <fill>
                <patternFill>
                  <bgColor rgb="FFFFC000"/>
                </patternFill>
              </fill>
            </x14:dxf>
          </x14:cfRule>
          <x14:cfRule type="cellIs" priority="336" operator="equal" id="{1ADC1608-C8EE-4962-82F5-71864BAC4BD0}">
            <xm:f>tbl_choices!$C$7</xm:f>
            <x14:dxf>
              <font>
                <b/>
                <i val="0"/>
                <color theme="0"/>
              </font>
              <fill>
                <patternFill>
                  <bgColor rgb="FF70AD47"/>
                </patternFill>
              </fill>
            </x14:dxf>
          </x14:cfRule>
          <xm:sqref>K95:L96</xm:sqref>
        </x14:conditionalFormatting>
        <x14:conditionalFormatting xmlns:xm="http://schemas.microsoft.com/office/excel/2006/main">
          <x14:cfRule type="cellIs" priority="329" operator="equal" id="{6304F34C-1EC4-4679-BD21-9674CAADBCBE}">
            <xm:f>tbl_choices!$D$7</xm:f>
            <x14:dxf>
              <font>
                <color theme="0"/>
              </font>
              <fill>
                <patternFill>
                  <bgColor rgb="FF757575"/>
                </patternFill>
              </fill>
            </x14:dxf>
          </x14:cfRule>
          <x14:cfRule type="cellIs" priority="330" operator="equal" id="{1644880C-3B82-406D-8F26-65E68CA972C6}">
            <xm:f>tbl_choices!$C$9</xm:f>
            <x14:dxf>
              <font>
                <b/>
                <i val="0"/>
                <color theme="0"/>
              </font>
              <fill>
                <patternFill>
                  <bgColor rgb="FFFF0000"/>
                </patternFill>
              </fill>
            </x14:dxf>
          </x14:cfRule>
          <x14:cfRule type="cellIs" priority="331" operator="equal" id="{575FD132-804C-4121-965C-6754E3698BC4}">
            <xm:f>tbl_choices!$C$8</xm:f>
            <x14:dxf>
              <font>
                <b/>
                <i val="0"/>
                <color theme="0"/>
              </font>
              <fill>
                <patternFill>
                  <bgColor rgb="FFFFC000"/>
                </patternFill>
              </fill>
            </x14:dxf>
          </x14:cfRule>
          <x14:cfRule type="cellIs" priority="332" operator="equal" id="{E61AAD24-624C-4D2E-B9BE-DC800FDBC6C3}">
            <xm:f>tbl_choices!$C$7</xm:f>
            <x14:dxf>
              <font>
                <b/>
                <i val="0"/>
                <color theme="0"/>
              </font>
              <fill>
                <patternFill>
                  <bgColor rgb="FF70AD47"/>
                </patternFill>
              </fill>
            </x14:dxf>
          </x14:cfRule>
          <xm:sqref>K97:L97</xm:sqref>
        </x14:conditionalFormatting>
        <x14:conditionalFormatting xmlns:xm="http://schemas.microsoft.com/office/excel/2006/main">
          <x14:cfRule type="cellIs" priority="325" operator="equal" id="{AC99B724-3C65-49C7-8240-37BA88C8DD46}">
            <xm:f>tbl_choices!$D$7</xm:f>
            <x14:dxf>
              <font>
                <color theme="0"/>
              </font>
              <fill>
                <patternFill>
                  <bgColor rgb="FF757575"/>
                </patternFill>
              </fill>
            </x14:dxf>
          </x14:cfRule>
          <x14:cfRule type="cellIs" priority="326" operator="equal" id="{23D02E4C-727D-4A38-9FE3-0C95AFFBC9C5}">
            <xm:f>tbl_choices!$C$9</xm:f>
            <x14:dxf>
              <font>
                <b/>
                <i val="0"/>
                <color theme="0"/>
              </font>
              <fill>
                <patternFill>
                  <bgColor rgb="FFFF0000"/>
                </patternFill>
              </fill>
            </x14:dxf>
          </x14:cfRule>
          <x14:cfRule type="cellIs" priority="327" operator="equal" id="{F2CF6EF5-EC3A-4E1C-91E2-CBD5F0F29017}">
            <xm:f>tbl_choices!$C$8</xm:f>
            <x14:dxf>
              <font>
                <b/>
                <i val="0"/>
                <color theme="0"/>
              </font>
              <fill>
                <patternFill>
                  <bgColor rgb="FFFFC000"/>
                </patternFill>
              </fill>
            </x14:dxf>
          </x14:cfRule>
          <x14:cfRule type="cellIs" priority="328" operator="equal" id="{A802A4AA-5486-4964-8E53-9A97BF6CEC78}">
            <xm:f>tbl_choices!$C$7</xm:f>
            <x14:dxf>
              <font>
                <b/>
                <i val="0"/>
                <color theme="0"/>
              </font>
              <fill>
                <patternFill>
                  <bgColor rgb="FF70AD47"/>
                </patternFill>
              </fill>
            </x14:dxf>
          </x14:cfRule>
          <xm:sqref>K107:L108</xm:sqref>
        </x14:conditionalFormatting>
        <x14:conditionalFormatting xmlns:xm="http://schemas.microsoft.com/office/excel/2006/main">
          <x14:cfRule type="cellIs" priority="321" operator="equal" id="{6C876A40-BCFE-4AB8-9716-6D1F8A0778B7}">
            <xm:f>tbl_choices!$D$7</xm:f>
            <x14:dxf>
              <font>
                <color theme="0"/>
              </font>
              <fill>
                <patternFill>
                  <bgColor rgb="FF757575"/>
                </patternFill>
              </fill>
            </x14:dxf>
          </x14:cfRule>
          <x14:cfRule type="cellIs" priority="322" operator="equal" id="{60C2744D-0B16-4732-9834-DD3E6BC0532F}">
            <xm:f>tbl_choices!$C$9</xm:f>
            <x14:dxf>
              <font>
                <b/>
                <i val="0"/>
                <color theme="0"/>
              </font>
              <fill>
                <patternFill>
                  <bgColor rgb="FFFF0000"/>
                </patternFill>
              </fill>
            </x14:dxf>
          </x14:cfRule>
          <x14:cfRule type="cellIs" priority="323" operator="equal" id="{FF3250F9-7E44-4E6F-A8D8-F7BCCAA3FE3F}">
            <xm:f>tbl_choices!$C$8</xm:f>
            <x14:dxf>
              <font>
                <b/>
                <i val="0"/>
                <color theme="0"/>
              </font>
              <fill>
                <patternFill>
                  <bgColor rgb="FFFFC000"/>
                </patternFill>
              </fill>
            </x14:dxf>
          </x14:cfRule>
          <x14:cfRule type="cellIs" priority="324" operator="equal" id="{6D581BE8-93F7-421E-9567-3BE408578E3A}">
            <xm:f>tbl_choices!$C$7</xm:f>
            <x14:dxf>
              <font>
                <b/>
                <i val="0"/>
                <color theme="0"/>
              </font>
              <fill>
                <patternFill>
                  <bgColor rgb="FF70AD47"/>
                </patternFill>
              </fill>
            </x14:dxf>
          </x14:cfRule>
          <xm:sqref>K112:L112</xm:sqref>
        </x14:conditionalFormatting>
        <x14:conditionalFormatting xmlns:xm="http://schemas.microsoft.com/office/excel/2006/main">
          <x14:cfRule type="cellIs" priority="317" operator="equal" id="{B9A269E6-AD7F-4FF6-8919-431B81AC5136}">
            <xm:f>tbl_choices!$D$7</xm:f>
            <x14:dxf>
              <font>
                <color theme="0"/>
              </font>
              <fill>
                <patternFill>
                  <bgColor rgb="FF757575"/>
                </patternFill>
              </fill>
            </x14:dxf>
          </x14:cfRule>
          <x14:cfRule type="cellIs" priority="318" operator="equal" id="{1D28CEC2-2CBC-4DF4-A09D-BA1AA5C3E07D}">
            <xm:f>tbl_choices!$C$9</xm:f>
            <x14:dxf>
              <font>
                <b/>
                <i val="0"/>
                <color theme="0"/>
              </font>
              <fill>
                <patternFill>
                  <bgColor rgb="FFFF0000"/>
                </patternFill>
              </fill>
            </x14:dxf>
          </x14:cfRule>
          <x14:cfRule type="cellIs" priority="319" operator="equal" id="{8538A33D-0508-4945-8390-25A4DB27DD43}">
            <xm:f>tbl_choices!$C$8</xm:f>
            <x14:dxf>
              <font>
                <b/>
                <i val="0"/>
                <color theme="0"/>
              </font>
              <fill>
                <patternFill>
                  <bgColor rgb="FFFFC000"/>
                </patternFill>
              </fill>
            </x14:dxf>
          </x14:cfRule>
          <x14:cfRule type="cellIs" priority="320" operator="equal" id="{A5FC2365-06CB-4D93-9000-933EA4653176}">
            <xm:f>tbl_choices!$C$7</xm:f>
            <x14:dxf>
              <font>
                <b/>
                <i val="0"/>
                <color theme="0"/>
              </font>
              <fill>
                <patternFill>
                  <bgColor rgb="FF70AD47"/>
                </patternFill>
              </fill>
            </x14:dxf>
          </x14:cfRule>
          <xm:sqref>K114:L114</xm:sqref>
        </x14:conditionalFormatting>
        <x14:conditionalFormatting xmlns:xm="http://schemas.microsoft.com/office/excel/2006/main">
          <x14:cfRule type="cellIs" priority="313" operator="equal" id="{93071BAC-8ABF-48E3-9164-367219426BE9}">
            <xm:f>tbl_choices!$D$7</xm:f>
            <x14:dxf>
              <font>
                <color theme="0"/>
              </font>
              <fill>
                <patternFill>
                  <bgColor rgb="FF757575"/>
                </patternFill>
              </fill>
            </x14:dxf>
          </x14:cfRule>
          <x14:cfRule type="cellIs" priority="314" operator="equal" id="{836FDB45-C2EB-4A7D-8AD8-3A4D2D31A4AC}">
            <xm:f>tbl_choices!$C$9</xm:f>
            <x14:dxf>
              <font>
                <b/>
                <i val="0"/>
                <color theme="0"/>
              </font>
              <fill>
                <patternFill>
                  <bgColor rgb="FFFF0000"/>
                </patternFill>
              </fill>
            </x14:dxf>
          </x14:cfRule>
          <x14:cfRule type="cellIs" priority="315" operator="equal" id="{31E294BB-F744-4002-9345-777D6FF06273}">
            <xm:f>tbl_choices!$C$8</xm:f>
            <x14:dxf>
              <font>
                <b/>
                <i val="0"/>
                <color theme="0"/>
              </font>
              <fill>
                <patternFill>
                  <bgColor rgb="FFFFC000"/>
                </patternFill>
              </fill>
            </x14:dxf>
          </x14:cfRule>
          <x14:cfRule type="cellIs" priority="316" operator="equal" id="{3FA0A3C0-EEEE-40E7-98E8-CF0221DA980E}">
            <xm:f>tbl_choices!$C$7</xm:f>
            <x14:dxf>
              <font>
                <b/>
                <i val="0"/>
                <color theme="0"/>
              </font>
              <fill>
                <patternFill>
                  <bgColor rgb="FF70AD47"/>
                </patternFill>
              </fill>
            </x14:dxf>
          </x14:cfRule>
          <xm:sqref>K115:L115</xm:sqref>
        </x14:conditionalFormatting>
        <x14:conditionalFormatting xmlns:xm="http://schemas.microsoft.com/office/excel/2006/main">
          <x14:cfRule type="cellIs" priority="309" operator="equal" id="{EC025A4B-8246-46B2-8F19-42772C97896D}">
            <xm:f>tbl_choices!$D$7</xm:f>
            <x14:dxf>
              <font>
                <color theme="0"/>
              </font>
              <fill>
                <patternFill>
                  <bgColor rgb="FF757575"/>
                </patternFill>
              </fill>
            </x14:dxf>
          </x14:cfRule>
          <x14:cfRule type="cellIs" priority="310" operator="equal" id="{3F131417-B5B0-493B-B2C7-E43DC174CFA9}">
            <xm:f>tbl_choices!$C$9</xm:f>
            <x14:dxf>
              <font>
                <b/>
                <i val="0"/>
                <color theme="0"/>
              </font>
              <fill>
                <patternFill>
                  <bgColor rgb="FFFF0000"/>
                </patternFill>
              </fill>
            </x14:dxf>
          </x14:cfRule>
          <x14:cfRule type="cellIs" priority="311" operator="equal" id="{89AE099A-6082-44C7-9EEE-43919B6517AA}">
            <xm:f>tbl_choices!$C$8</xm:f>
            <x14:dxf>
              <font>
                <b/>
                <i val="0"/>
                <color theme="0"/>
              </font>
              <fill>
                <patternFill>
                  <bgColor rgb="FFFFC000"/>
                </patternFill>
              </fill>
            </x14:dxf>
          </x14:cfRule>
          <x14:cfRule type="cellIs" priority="312" operator="equal" id="{546D7F60-37A4-4141-89AA-9CF2582AC240}">
            <xm:f>tbl_choices!$C$7</xm:f>
            <x14:dxf>
              <font>
                <b/>
                <i val="0"/>
                <color theme="0"/>
              </font>
              <fill>
                <patternFill>
                  <bgColor rgb="FF70AD47"/>
                </patternFill>
              </fill>
            </x14:dxf>
          </x14:cfRule>
          <xm:sqref>K15:L15</xm:sqref>
        </x14:conditionalFormatting>
        <x14:conditionalFormatting xmlns:xm="http://schemas.microsoft.com/office/excel/2006/main">
          <x14:cfRule type="cellIs" priority="305" operator="equal" id="{9565DDFE-CFDD-45FF-B7D5-20A7EBD02F60}">
            <xm:f>tbl_choices!$D$7</xm:f>
            <x14:dxf>
              <font>
                <color theme="0"/>
              </font>
              <fill>
                <patternFill>
                  <bgColor rgb="FF757575"/>
                </patternFill>
              </fill>
            </x14:dxf>
          </x14:cfRule>
          <x14:cfRule type="cellIs" priority="306" operator="equal" id="{9EA25FB4-93F3-4E42-AF61-CD0E89238FB5}">
            <xm:f>tbl_choices!$C$9</xm:f>
            <x14:dxf>
              <font>
                <b/>
                <i val="0"/>
                <color theme="0"/>
              </font>
              <fill>
                <patternFill>
                  <bgColor rgb="FFFF0000"/>
                </patternFill>
              </fill>
            </x14:dxf>
          </x14:cfRule>
          <x14:cfRule type="cellIs" priority="307" operator="equal" id="{BCFF7E99-B31D-4BBC-9E6E-C3C8591D3883}">
            <xm:f>tbl_choices!$C$8</xm:f>
            <x14:dxf>
              <font>
                <b/>
                <i val="0"/>
                <color theme="0"/>
              </font>
              <fill>
                <patternFill>
                  <bgColor rgb="FFFFC000"/>
                </patternFill>
              </fill>
            </x14:dxf>
          </x14:cfRule>
          <x14:cfRule type="cellIs" priority="308" operator="equal" id="{43D0B279-2376-4A77-97BB-E2CAA7B0BEC9}">
            <xm:f>tbl_choices!$C$7</xm:f>
            <x14:dxf>
              <font>
                <b/>
                <i val="0"/>
                <color theme="0"/>
              </font>
              <fill>
                <patternFill>
                  <bgColor rgb="FF70AD47"/>
                </patternFill>
              </fill>
            </x14:dxf>
          </x14:cfRule>
          <xm:sqref>K16:L17</xm:sqref>
        </x14:conditionalFormatting>
        <x14:conditionalFormatting xmlns:xm="http://schemas.microsoft.com/office/excel/2006/main">
          <x14:cfRule type="cellIs" priority="301" operator="equal" id="{EBAF4E63-59A9-4772-9694-1ADF2653EDAB}">
            <xm:f>tbl_choices!$D$7</xm:f>
            <x14:dxf>
              <font>
                <color theme="0"/>
              </font>
              <fill>
                <patternFill>
                  <bgColor rgb="FF757575"/>
                </patternFill>
              </fill>
            </x14:dxf>
          </x14:cfRule>
          <x14:cfRule type="cellIs" priority="302" operator="equal" id="{D1E012C1-C3A8-45D5-AFC1-A0B17E181156}">
            <xm:f>tbl_choices!$C$9</xm:f>
            <x14:dxf>
              <font>
                <b/>
                <i val="0"/>
                <color theme="0"/>
              </font>
              <fill>
                <patternFill>
                  <bgColor rgb="FFFF0000"/>
                </patternFill>
              </fill>
            </x14:dxf>
          </x14:cfRule>
          <x14:cfRule type="cellIs" priority="303" operator="equal" id="{E0D8DFA2-4965-49F4-84BB-F13D27054011}">
            <xm:f>tbl_choices!$C$8</xm:f>
            <x14:dxf>
              <font>
                <b/>
                <i val="0"/>
                <color theme="0"/>
              </font>
              <fill>
                <patternFill>
                  <bgColor rgb="FFFFC000"/>
                </patternFill>
              </fill>
            </x14:dxf>
          </x14:cfRule>
          <x14:cfRule type="cellIs" priority="304" operator="equal" id="{38F2ABDC-2A58-426A-ABA3-D16D8DEE9AD9}">
            <xm:f>tbl_choices!$C$7</xm:f>
            <x14:dxf>
              <font>
                <b/>
                <i val="0"/>
                <color theme="0"/>
              </font>
              <fill>
                <patternFill>
                  <bgColor rgb="FF70AD47"/>
                </patternFill>
              </fill>
            </x14:dxf>
          </x14:cfRule>
          <xm:sqref>K18:L18</xm:sqref>
        </x14:conditionalFormatting>
        <x14:conditionalFormatting xmlns:xm="http://schemas.microsoft.com/office/excel/2006/main">
          <x14:cfRule type="cellIs" priority="297" operator="equal" id="{DC694119-B56F-41A8-9549-7DE7B061C233}">
            <xm:f>tbl_choices!$D$7</xm:f>
            <x14:dxf>
              <font>
                <color theme="0"/>
              </font>
              <fill>
                <patternFill>
                  <bgColor rgb="FF757575"/>
                </patternFill>
              </fill>
            </x14:dxf>
          </x14:cfRule>
          <x14:cfRule type="cellIs" priority="298" operator="equal" id="{3EB51B84-A495-4F4B-9A9E-FEFA116F4E2C}">
            <xm:f>tbl_choices!$C$9</xm:f>
            <x14:dxf>
              <font>
                <b/>
                <i val="0"/>
                <color theme="0"/>
              </font>
              <fill>
                <patternFill>
                  <bgColor rgb="FFFF0000"/>
                </patternFill>
              </fill>
            </x14:dxf>
          </x14:cfRule>
          <x14:cfRule type="cellIs" priority="299" operator="equal" id="{25E33D7C-9580-4E9F-951D-894FF086CAC8}">
            <xm:f>tbl_choices!$C$8</xm:f>
            <x14:dxf>
              <font>
                <b/>
                <i val="0"/>
                <color theme="0"/>
              </font>
              <fill>
                <patternFill>
                  <bgColor rgb="FFFFC000"/>
                </patternFill>
              </fill>
            </x14:dxf>
          </x14:cfRule>
          <x14:cfRule type="cellIs" priority="300" operator="equal" id="{B369D9A6-92DA-4E7E-A3EF-562F036BD9B5}">
            <xm:f>tbl_choices!$C$7</xm:f>
            <x14:dxf>
              <font>
                <b/>
                <i val="0"/>
                <color theme="0"/>
              </font>
              <fill>
                <patternFill>
                  <bgColor rgb="FF70AD47"/>
                </patternFill>
              </fill>
            </x14:dxf>
          </x14:cfRule>
          <xm:sqref>K19:L21</xm:sqref>
        </x14:conditionalFormatting>
        <x14:conditionalFormatting xmlns:xm="http://schemas.microsoft.com/office/excel/2006/main">
          <x14:cfRule type="cellIs" priority="293" operator="equal" id="{F7A27CFF-BFAC-4BB4-B914-8761563C477C}">
            <xm:f>tbl_choices!$D$7</xm:f>
            <x14:dxf>
              <font>
                <color theme="0"/>
              </font>
              <fill>
                <patternFill>
                  <bgColor rgb="FF757575"/>
                </patternFill>
              </fill>
            </x14:dxf>
          </x14:cfRule>
          <x14:cfRule type="cellIs" priority="294" operator="equal" id="{103FCDCA-20DA-487D-AA8A-9F001CA49A49}">
            <xm:f>tbl_choices!$C$9</xm:f>
            <x14:dxf>
              <font>
                <b/>
                <i val="0"/>
                <color theme="0"/>
              </font>
              <fill>
                <patternFill>
                  <bgColor rgb="FFFF0000"/>
                </patternFill>
              </fill>
            </x14:dxf>
          </x14:cfRule>
          <x14:cfRule type="cellIs" priority="295" operator="equal" id="{CE23D03E-CDCF-4DAF-B9C3-6710B625E5D5}">
            <xm:f>tbl_choices!$C$8</xm:f>
            <x14:dxf>
              <font>
                <b/>
                <i val="0"/>
                <color theme="0"/>
              </font>
              <fill>
                <patternFill>
                  <bgColor rgb="FFFFC000"/>
                </patternFill>
              </fill>
            </x14:dxf>
          </x14:cfRule>
          <x14:cfRule type="cellIs" priority="296" operator="equal" id="{D39A4469-AB52-418A-91A5-93AB40554CAB}">
            <xm:f>tbl_choices!$C$7</xm:f>
            <x14:dxf>
              <font>
                <b/>
                <i val="0"/>
                <color theme="0"/>
              </font>
              <fill>
                <patternFill>
                  <bgColor rgb="FF70AD47"/>
                </patternFill>
              </fill>
            </x14:dxf>
          </x14:cfRule>
          <xm:sqref>K22:L22</xm:sqref>
        </x14:conditionalFormatting>
        <x14:conditionalFormatting xmlns:xm="http://schemas.microsoft.com/office/excel/2006/main">
          <x14:cfRule type="cellIs" priority="289" operator="equal" id="{8987C0A7-4B28-4FE6-8EC0-CB2630F5B420}">
            <xm:f>tbl_choices!$D$7</xm:f>
            <x14:dxf>
              <font>
                <color theme="0"/>
              </font>
              <fill>
                <patternFill>
                  <bgColor rgb="FF757575"/>
                </patternFill>
              </fill>
            </x14:dxf>
          </x14:cfRule>
          <x14:cfRule type="cellIs" priority="290" operator="equal" id="{47018269-AEA3-4310-8BE6-FC2DEE5209FC}">
            <xm:f>tbl_choices!$C$9</xm:f>
            <x14:dxf>
              <font>
                <b/>
                <i val="0"/>
                <color theme="0"/>
              </font>
              <fill>
                <patternFill>
                  <bgColor rgb="FFFF0000"/>
                </patternFill>
              </fill>
            </x14:dxf>
          </x14:cfRule>
          <x14:cfRule type="cellIs" priority="291" operator="equal" id="{C12A9D27-F423-48DB-9A36-CEDF1B6C3F1D}">
            <xm:f>tbl_choices!$C$8</xm:f>
            <x14:dxf>
              <font>
                <b/>
                <i val="0"/>
                <color theme="0"/>
              </font>
              <fill>
                <patternFill>
                  <bgColor rgb="FFFFC000"/>
                </patternFill>
              </fill>
            </x14:dxf>
          </x14:cfRule>
          <x14:cfRule type="cellIs" priority="292" operator="equal" id="{EF94BE2C-F781-4738-AFC0-DCED915DA706}">
            <xm:f>tbl_choices!$C$7</xm:f>
            <x14:dxf>
              <font>
                <b/>
                <i val="0"/>
                <color theme="0"/>
              </font>
              <fill>
                <patternFill>
                  <bgColor rgb="FF70AD47"/>
                </patternFill>
              </fill>
            </x14:dxf>
          </x14:cfRule>
          <xm:sqref>K57:L59</xm:sqref>
        </x14:conditionalFormatting>
        <x14:conditionalFormatting xmlns:xm="http://schemas.microsoft.com/office/excel/2006/main">
          <x14:cfRule type="cellIs" priority="285" operator="equal" id="{4D76C1AC-26E9-4E88-A8D3-66CE38780B4A}">
            <xm:f>tbl_choices!$D$7</xm:f>
            <x14:dxf>
              <font>
                <color theme="0"/>
              </font>
              <fill>
                <patternFill>
                  <bgColor rgb="FF757575"/>
                </patternFill>
              </fill>
            </x14:dxf>
          </x14:cfRule>
          <x14:cfRule type="cellIs" priority="286" operator="equal" id="{6AADEA9E-8A11-4DEA-8518-D98566DB3047}">
            <xm:f>tbl_choices!$C$9</xm:f>
            <x14:dxf>
              <font>
                <b/>
                <i val="0"/>
                <color theme="0"/>
              </font>
              <fill>
                <patternFill>
                  <bgColor rgb="FFFF0000"/>
                </patternFill>
              </fill>
            </x14:dxf>
          </x14:cfRule>
          <x14:cfRule type="cellIs" priority="287" operator="equal" id="{DA66479B-9567-4669-BA15-7562BAABE699}">
            <xm:f>tbl_choices!$C$8</xm:f>
            <x14:dxf>
              <font>
                <b/>
                <i val="0"/>
                <color theme="0"/>
              </font>
              <fill>
                <patternFill>
                  <bgColor rgb="FFFFC000"/>
                </patternFill>
              </fill>
            </x14:dxf>
          </x14:cfRule>
          <x14:cfRule type="cellIs" priority="288" operator="equal" id="{05F6C85A-A1D8-450E-A171-3812F9964138}">
            <xm:f>tbl_choices!$C$7</xm:f>
            <x14:dxf>
              <font>
                <b/>
                <i val="0"/>
                <color theme="0"/>
              </font>
              <fill>
                <patternFill>
                  <bgColor rgb="FF70AD47"/>
                </patternFill>
              </fill>
            </x14:dxf>
          </x14:cfRule>
          <xm:sqref>K56:L56</xm:sqref>
        </x14:conditionalFormatting>
        <x14:conditionalFormatting xmlns:xm="http://schemas.microsoft.com/office/excel/2006/main">
          <x14:cfRule type="cellIs" priority="281" operator="equal" id="{87664A19-F2F8-4E2C-AFD0-B804B45348D4}">
            <xm:f>tbl_choices!$D$7</xm:f>
            <x14:dxf>
              <font>
                <color theme="0"/>
              </font>
              <fill>
                <patternFill>
                  <bgColor rgb="FF757575"/>
                </patternFill>
              </fill>
            </x14:dxf>
          </x14:cfRule>
          <x14:cfRule type="cellIs" priority="282" operator="equal" id="{26D3DB7F-37FD-4EA6-B1D2-0E775A0BCB97}">
            <xm:f>tbl_choices!$C$9</xm:f>
            <x14:dxf>
              <font>
                <b/>
                <i val="0"/>
                <color theme="0"/>
              </font>
              <fill>
                <patternFill>
                  <bgColor rgb="FFFF0000"/>
                </patternFill>
              </fill>
            </x14:dxf>
          </x14:cfRule>
          <x14:cfRule type="cellIs" priority="283" operator="equal" id="{F75217D1-80FF-48B0-8E54-4C62FE017AA8}">
            <xm:f>tbl_choices!$C$8</xm:f>
            <x14:dxf>
              <font>
                <b/>
                <i val="0"/>
                <color theme="0"/>
              </font>
              <fill>
                <patternFill>
                  <bgColor rgb="FFFFC000"/>
                </patternFill>
              </fill>
            </x14:dxf>
          </x14:cfRule>
          <x14:cfRule type="cellIs" priority="284" operator="equal" id="{0480EE21-B853-4260-B118-63102DFF0140}">
            <xm:f>tbl_choices!$C$7</xm:f>
            <x14:dxf>
              <font>
                <b/>
                <i val="0"/>
                <color theme="0"/>
              </font>
              <fill>
                <patternFill>
                  <bgColor rgb="FF70AD47"/>
                </patternFill>
              </fill>
            </x14:dxf>
          </x14:cfRule>
          <xm:sqref>K71:L71</xm:sqref>
        </x14:conditionalFormatting>
        <x14:conditionalFormatting xmlns:xm="http://schemas.microsoft.com/office/excel/2006/main">
          <x14:cfRule type="cellIs" priority="277" operator="equal" id="{66EB4401-3071-461E-8BE5-02E5D9FF66AE}">
            <xm:f>tbl_choices!$D$7</xm:f>
            <x14:dxf>
              <font>
                <color theme="0"/>
              </font>
              <fill>
                <patternFill>
                  <bgColor rgb="FF757575"/>
                </patternFill>
              </fill>
            </x14:dxf>
          </x14:cfRule>
          <x14:cfRule type="cellIs" priority="278" operator="equal" id="{A7E850CB-2F99-4279-B069-3E93F4E67062}">
            <xm:f>tbl_choices!$C$9</xm:f>
            <x14:dxf>
              <font>
                <b/>
                <i val="0"/>
                <color theme="0"/>
              </font>
              <fill>
                <patternFill>
                  <bgColor rgb="FFFF0000"/>
                </patternFill>
              </fill>
            </x14:dxf>
          </x14:cfRule>
          <x14:cfRule type="cellIs" priority="279" operator="equal" id="{746D9EB3-BB8E-44A9-ACA5-F006CAD07F2E}">
            <xm:f>tbl_choices!$C$8</xm:f>
            <x14:dxf>
              <font>
                <b/>
                <i val="0"/>
                <color theme="0"/>
              </font>
              <fill>
                <patternFill>
                  <bgColor rgb="FFFFC000"/>
                </patternFill>
              </fill>
            </x14:dxf>
          </x14:cfRule>
          <x14:cfRule type="cellIs" priority="280" operator="equal" id="{F4173A51-C472-4F78-BEE8-4CD604D5E937}">
            <xm:f>tbl_choices!$C$7</xm:f>
            <x14:dxf>
              <font>
                <b/>
                <i val="0"/>
                <color theme="0"/>
              </font>
              <fill>
                <patternFill>
                  <bgColor rgb="FF70AD47"/>
                </patternFill>
              </fill>
            </x14:dxf>
          </x14:cfRule>
          <xm:sqref>K75:L75</xm:sqref>
        </x14:conditionalFormatting>
        <x14:conditionalFormatting xmlns:xm="http://schemas.microsoft.com/office/excel/2006/main">
          <x14:cfRule type="cellIs" priority="273" operator="equal" id="{7B2E5369-9632-4FC0-AEA6-1E36D6920A0B}">
            <xm:f>tbl_choices!$D$7</xm:f>
            <x14:dxf>
              <font>
                <color theme="0"/>
              </font>
              <fill>
                <patternFill>
                  <bgColor rgb="FF757575"/>
                </patternFill>
              </fill>
            </x14:dxf>
          </x14:cfRule>
          <x14:cfRule type="cellIs" priority="274" operator="equal" id="{B119A101-FC79-4D67-9755-7674D3149BFA}">
            <xm:f>tbl_choices!$C$9</xm:f>
            <x14:dxf>
              <font>
                <b/>
                <i val="0"/>
                <color theme="0"/>
              </font>
              <fill>
                <patternFill>
                  <bgColor rgb="FFFF0000"/>
                </patternFill>
              </fill>
            </x14:dxf>
          </x14:cfRule>
          <x14:cfRule type="cellIs" priority="275" operator="equal" id="{1ABC7441-7B5D-4081-B1B1-7369BD87310A}">
            <xm:f>tbl_choices!$C$8</xm:f>
            <x14:dxf>
              <font>
                <b/>
                <i val="0"/>
                <color theme="0"/>
              </font>
              <fill>
                <patternFill>
                  <bgColor rgb="FFFFC000"/>
                </patternFill>
              </fill>
            </x14:dxf>
          </x14:cfRule>
          <x14:cfRule type="cellIs" priority="276" operator="equal" id="{2D2BC65B-3B20-4DD0-824C-277A2E9E90BA}">
            <xm:f>tbl_choices!$C$7</xm:f>
            <x14:dxf>
              <font>
                <b/>
                <i val="0"/>
                <color theme="0"/>
              </font>
              <fill>
                <patternFill>
                  <bgColor rgb="FF70AD47"/>
                </patternFill>
              </fill>
            </x14:dxf>
          </x14:cfRule>
          <xm:sqref>K91:L91</xm:sqref>
        </x14:conditionalFormatting>
        <x14:conditionalFormatting xmlns:xm="http://schemas.microsoft.com/office/excel/2006/main">
          <x14:cfRule type="cellIs" priority="269" operator="equal" id="{62C0172B-8ED1-49C7-B0E2-3A0039DE85DE}">
            <xm:f>tbl_choices!$D$7</xm:f>
            <x14:dxf>
              <font>
                <color theme="0"/>
              </font>
              <fill>
                <patternFill>
                  <bgColor rgb="FF757575"/>
                </patternFill>
              </fill>
            </x14:dxf>
          </x14:cfRule>
          <x14:cfRule type="cellIs" priority="270" operator="equal" id="{34537924-32E0-42D2-8F56-304D1C0583D2}">
            <xm:f>tbl_choices!$C$9</xm:f>
            <x14:dxf>
              <font>
                <b/>
                <i val="0"/>
                <color theme="0"/>
              </font>
              <fill>
                <patternFill>
                  <bgColor rgb="FFFF0000"/>
                </patternFill>
              </fill>
            </x14:dxf>
          </x14:cfRule>
          <x14:cfRule type="cellIs" priority="271" operator="equal" id="{976430B0-4D7E-43FF-9414-8E79611E276F}">
            <xm:f>tbl_choices!$C$8</xm:f>
            <x14:dxf>
              <font>
                <b/>
                <i val="0"/>
                <color theme="0"/>
              </font>
              <fill>
                <patternFill>
                  <bgColor rgb="FFFFC000"/>
                </patternFill>
              </fill>
            </x14:dxf>
          </x14:cfRule>
          <x14:cfRule type="cellIs" priority="272" operator="equal" id="{F18B2D32-28B5-4A82-9DD4-FBF074DB6F45}">
            <xm:f>tbl_choices!$C$7</xm:f>
            <x14:dxf>
              <font>
                <b/>
                <i val="0"/>
                <color theme="0"/>
              </font>
              <fill>
                <patternFill>
                  <bgColor rgb="FF70AD47"/>
                </patternFill>
              </fill>
            </x14:dxf>
          </x14:cfRule>
          <xm:sqref>K90:L90</xm:sqref>
        </x14:conditionalFormatting>
        <x14:conditionalFormatting xmlns:xm="http://schemas.microsoft.com/office/excel/2006/main">
          <x14:cfRule type="cellIs" priority="265" operator="equal" id="{3EAC5AF1-A4E7-4404-B06F-DB47325D6FD1}">
            <xm:f>tbl_choices!$D$7</xm:f>
            <x14:dxf>
              <font>
                <color theme="0"/>
              </font>
              <fill>
                <patternFill>
                  <bgColor rgb="FF757575"/>
                </patternFill>
              </fill>
            </x14:dxf>
          </x14:cfRule>
          <x14:cfRule type="cellIs" priority="266" operator="equal" id="{3186E01B-1D5C-49CC-8085-48820918E055}">
            <xm:f>tbl_choices!$C$9</xm:f>
            <x14:dxf>
              <font>
                <b/>
                <i val="0"/>
                <color theme="0"/>
              </font>
              <fill>
                <patternFill>
                  <bgColor rgb="FFFF0000"/>
                </patternFill>
              </fill>
            </x14:dxf>
          </x14:cfRule>
          <x14:cfRule type="cellIs" priority="267" operator="equal" id="{D639F098-CF8B-4EFB-9E1E-A8948882E868}">
            <xm:f>tbl_choices!$C$8</xm:f>
            <x14:dxf>
              <font>
                <b/>
                <i val="0"/>
                <color theme="0"/>
              </font>
              <fill>
                <patternFill>
                  <bgColor rgb="FFFFC000"/>
                </patternFill>
              </fill>
            </x14:dxf>
          </x14:cfRule>
          <x14:cfRule type="cellIs" priority="268" operator="equal" id="{76059237-565B-4699-AE79-7905E7C883CC}">
            <xm:f>tbl_choices!$C$7</xm:f>
            <x14:dxf>
              <font>
                <b/>
                <i val="0"/>
                <color theme="0"/>
              </font>
              <fill>
                <patternFill>
                  <bgColor rgb="FF70AD47"/>
                </patternFill>
              </fill>
            </x14:dxf>
          </x14:cfRule>
          <xm:sqref>J98:L98 K100:L100</xm:sqref>
        </x14:conditionalFormatting>
        <x14:conditionalFormatting xmlns:xm="http://schemas.microsoft.com/office/excel/2006/main">
          <x14:cfRule type="cellIs" priority="261" operator="equal" id="{957696D5-5F67-4D75-AA99-F9FB59A9788E}">
            <xm:f>tbl_choices!$D$7</xm:f>
            <x14:dxf>
              <font>
                <color theme="0"/>
              </font>
              <fill>
                <patternFill>
                  <bgColor rgb="FF757575"/>
                </patternFill>
              </fill>
            </x14:dxf>
          </x14:cfRule>
          <x14:cfRule type="cellIs" priority="262" operator="equal" id="{BF4409BF-C824-4F7B-A9CA-18CED29238E8}">
            <xm:f>tbl_choices!$C$9</xm:f>
            <x14:dxf>
              <font>
                <b/>
                <i val="0"/>
                <color theme="0"/>
              </font>
              <fill>
                <patternFill>
                  <bgColor rgb="FFFF0000"/>
                </patternFill>
              </fill>
            </x14:dxf>
          </x14:cfRule>
          <x14:cfRule type="cellIs" priority="263" operator="equal" id="{A666572C-F907-45BA-A533-17792D6594D3}">
            <xm:f>tbl_choices!$C$8</xm:f>
            <x14:dxf>
              <font>
                <b/>
                <i val="0"/>
                <color theme="0"/>
              </font>
              <fill>
                <patternFill>
                  <bgColor rgb="FFFFC000"/>
                </patternFill>
              </fill>
            </x14:dxf>
          </x14:cfRule>
          <x14:cfRule type="cellIs" priority="264" operator="equal" id="{8F434E34-D50A-4CCE-AB2A-DFA1C1C3A3C5}">
            <xm:f>tbl_choices!$C$7</xm:f>
            <x14:dxf>
              <font>
                <b/>
                <i val="0"/>
                <color theme="0"/>
              </font>
              <fill>
                <patternFill>
                  <bgColor rgb="FF70AD47"/>
                </patternFill>
              </fill>
            </x14:dxf>
          </x14:cfRule>
          <xm:sqref>K101:L104</xm:sqref>
        </x14:conditionalFormatting>
        <x14:conditionalFormatting xmlns:xm="http://schemas.microsoft.com/office/excel/2006/main">
          <x14:cfRule type="cellIs" priority="257" operator="equal" id="{5AEBD85C-11FE-4298-A99B-CE6A67E6075C}">
            <xm:f>tbl_choices!$D$7</xm:f>
            <x14:dxf>
              <font>
                <color theme="0"/>
              </font>
              <fill>
                <patternFill>
                  <bgColor rgb="FF757575"/>
                </patternFill>
              </fill>
            </x14:dxf>
          </x14:cfRule>
          <x14:cfRule type="cellIs" priority="258" operator="equal" id="{E001D339-548F-4FB0-9BD1-C371EF3E993D}">
            <xm:f>tbl_choices!$C$9</xm:f>
            <x14:dxf>
              <font>
                <b/>
                <i val="0"/>
                <color theme="0"/>
              </font>
              <fill>
                <patternFill>
                  <bgColor rgb="FFFF0000"/>
                </patternFill>
              </fill>
            </x14:dxf>
          </x14:cfRule>
          <x14:cfRule type="cellIs" priority="259" operator="equal" id="{D836171C-33FD-4041-9289-5B77C156001D}">
            <xm:f>tbl_choices!$C$8</xm:f>
            <x14:dxf>
              <font>
                <b/>
                <i val="0"/>
                <color theme="0"/>
              </font>
              <fill>
                <patternFill>
                  <bgColor rgb="FFFFC000"/>
                </patternFill>
              </fill>
            </x14:dxf>
          </x14:cfRule>
          <x14:cfRule type="cellIs" priority="260" operator="equal" id="{105026FB-8B44-475B-99B6-C605137B0B77}">
            <xm:f>tbl_choices!$C$7</xm:f>
            <x14:dxf>
              <font>
                <b/>
                <i val="0"/>
                <color theme="0"/>
              </font>
              <fill>
                <patternFill>
                  <bgColor rgb="FF70AD47"/>
                </patternFill>
              </fill>
            </x14:dxf>
          </x14:cfRule>
          <xm:sqref>J105:L105</xm:sqref>
        </x14:conditionalFormatting>
        <x14:conditionalFormatting xmlns:xm="http://schemas.microsoft.com/office/excel/2006/main">
          <x14:cfRule type="cellIs" priority="253" operator="equal" id="{30BC014E-62F5-4E74-97AF-2C3D303F2191}">
            <xm:f>tbl_choices!$D$7</xm:f>
            <x14:dxf>
              <font>
                <color theme="0"/>
              </font>
              <fill>
                <patternFill>
                  <bgColor rgb="FF757575"/>
                </patternFill>
              </fill>
            </x14:dxf>
          </x14:cfRule>
          <x14:cfRule type="cellIs" priority="254" operator="equal" id="{BDFD1845-FE08-46E0-A632-AB016F94D65C}">
            <xm:f>tbl_choices!$C$9</xm:f>
            <x14:dxf>
              <font>
                <b/>
                <i val="0"/>
                <color theme="0"/>
              </font>
              <fill>
                <patternFill>
                  <bgColor rgb="FFFF0000"/>
                </patternFill>
              </fill>
            </x14:dxf>
          </x14:cfRule>
          <x14:cfRule type="cellIs" priority="255" operator="equal" id="{67001AB7-85BA-4B7E-A9A4-9730DD365DFC}">
            <xm:f>tbl_choices!$C$8</xm:f>
            <x14:dxf>
              <font>
                <b/>
                <i val="0"/>
                <color theme="0"/>
              </font>
              <fill>
                <patternFill>
                  <bgColor rgb="FFFFC000"/>
                </patternFill>
              </fill>
            </x14:dxf>
          </x14:cfRule>
          <x14:cfRule type="cellIs" priority="256" operator="equal" id="{23B9EFBF-ED68-4670-884C-E8FD675A1D30}">
            <xm:f>tbl_choices!$C$7</xm:f>
            <x14:dxf>
              <font>
                <b/>
                <i val="0"/>
                <color theme="0"/>
              </font>
              <fill>
                <patternFill>
                  <bgColor rgb="FF70AD47"/>
                </patternFill>
              </fill>
            </x14:dxf>
          </x14:cfRule>
          <xm:sqref>J99:L99</xm:sqref>
        </x14:conditionalFormatting>
        <x14:conditionalFormatting xmlns:xm="http://schemas.microsoft.com/office/excel/2006/main">
          <x14:cfRule type="cellIs" priority="249" operator="equal" id="{EE1CC356-30A2-4610-81BE-2F0C9934E4CB}">
            <xm:f>tbl_choices!$D$7</xm:f>
            <x14:dxf>
              <font>
                <color theme="0"/>
              </font>
              <fill>
                <patternFill>
                  <bgColor rgb="FF757575"/>
                </patternFill>
              </fill>
            </x14:dxf>
          </x14:cfRule>
          <x14:cfRule type="cellIs" priority="250" operator="equal" id="{B6D68F69-39B2-4C3A-AA3B-CECA68674A18}">
            <xm:f>tbl_choices!$C$9</xm:f>
            <x14:dxf>
              <font>
                <b/>
                <i val="0"/>
                <color theme="0"/>
              </font>
              <fill>
                <patternFill>
                  <bgColor rgb="FFFF0000"/>
                </patternFill>
              </fill>
            </x14:dxf>
          </x14:cfRule>
          <x14:cfRule type="cellIs" priority="251" operator="equal" id="{6CC2EBA1-7F70-4D97-889F-8D14896AA027}">
            <xm:f>tbl_choices!$C$8</xm:f>
            <x14:dxf>
              <font>
                <b/>
                <i val="0"/>
                <color theme="0"/>
              </font>
              <fill>
                <patternFill>
                  <bgColor rgb="FFFFC000"/>
                </patternFill>
              </fill>
            </x14:dxf>
          </x14:cfRule>
          <x14:cfRule type="cellIs" priority="252" operator="equal" id="{7137CBE7-B9D1-4492-A4A3-D8AE6A21CA7D}">
            <xm:f>tbl_choices!$C$7</xm:f>
            <x14:dxf>
              <font>
                <b/>
                <i val="0"/>
                <color theme="0"/>
              </font>
              <fill>
                <patternFill>
                  <bgColor rgb="FF70AD47"/>
                </patternFill>
              </fill>
            </x14:dxf>
          </x14:cfRule>
          <xm:sqref>K109:L110</xm:sqref>
        </x14:conditionalFormatting>
        <x14:conditionalFormatting xmlns:xm="http://schemas.microsoft.com/office/excel/2006/main">
          <x14:cfRule type="cellIs" priority="245" operator="equal" id="{8164AAB0-F67E-49FB-AA27-23313B742FAA}">
            <xm:f>tbl_choices!$D$7</xm:f>
            <x14:dxf>
              <font>
                <color theme="0"/>
              </font>
              <fill>
                <patternFill>
                  <bgColor rgb="FF757575"/>
                </patternFill>
              </fill>
            </x14:dxf>
          </x14:cfRule>
          <x14:cfRule type="cellIs" priority="246" operator="equal" id="{780362F4-6D30-47DB-8415-90B733D251C2}">
            <xm:f>tbl_choices!$C$9</xm:f>
            <x14:dxf>
              <font>
                <b/>
                <i val="0"/>
                <color theme="0"/>
              </font>
              <fill>
                <patternFill>
                  <bgColor rgb="FFFF0000"/>
                </patternFill>
              </fill>
            </x14:dxf>
          </x14:cfRule>
          <x14:cfRule type="cellIs" priority="247" operator="equal" id="{B91AC810-962C-4365-A86D-A8A80FDE6CB1}">
            <xm:f>tbl_choices!$C$8</xm:f>
            <x14:dxf>
              <font>
                <b/>
                <i val="0"/>
                <color theme="0"/>
              </font>
              <fill>
                <patternFill>
                  <bgColor rgb="FFFFC000"/>
                </patternFill>
              </fill>
            </x14:dxf>
          </x14:cfRule>
          <x14:cfRule type="cellIs" priority="248" operator="equal" id="{A5D74CA3-483D-40EB-8AA7-CC969105AE27}">
            <xm:f>tbl_choices!$C$7</xm:f>
            <x14:dxf>
              <font>
                <b/>
                <i val="0"/>
                <color theme="0"/>
              </font>
              <fill>
                <patternFill>
                  <bgColor rgb="FF70AD47"/>
                </patternFill>
              </fill>
            </x14:dxf>
          </x14:cfRule>
          <xm:sqref>K113:L113</xm:sqref>
        </x14:conditionalFormatting>
        <x14:conditionalFormatting xmlns:xm="http://schemas.microsoft.com/office/excel/2006/main">
          <x14:cfRule type="cellIs" priority="237" operator="equal" id="{9769F927-235E-44C4-BF44-7F3FFD7363EB}">
            <xm:f>tbl_choices!$D$7</xm:f>
            <x14:dxf>
              <font>
                <color theme="0"/>
              </font>
              <fill>
                <patternFill>
                  <bgColor rgb="FF757575"/>
                </patternFill>
              </fill>
            </x14:dxf>
          </x14:cfRule>
          <x14:cfRule type="cellIs" priority="238" operator="equal" id="{866A7A05-D39E-4FCE-BEE1-875A92ABE4F2}">
            <xm:f>tbl_choices!$C$9</xm:f>
            <x14:dxf>
              <font>
                <b/>
                <i val="0"/>
                <color theme="0"/>
              </font>
              <fill>
                <patternFill>
                  <bgColor rgb="FFFF0000"/>
                </patternFill>
              </fill>
            </x14:dxf>
          </x14:cfRule>
          <x14:cfRule type="cellIs" priority="239" operator="equal" id="{AE910946-A216-4533-815C-951648C3A273}">
            <xm:f>tbl_choices!$C$8</xm:f>
            <x14:dxf>
              <font>
                <b/>
                <i val="0"/>
                <color theme="0"/>
              </font>
              <fill>
                <patternFill>
                  <bgColor rgb="FFFFC000"/>
                </patternFill>
              </fill>
            </x14:dxf>
          </x14:cfRule>
          <x14:cfRule type="cellIs" priority="240" operator="equal" id="{08ED20BD-F7DB-43F4-879C-6F3AF3C5B1CD}">
            <xm:f>tbl_choices!$C$7</xm:f>
            <x14:dxf>
              <font>
                <b/>
                <i val="0"/>
                <color theme="0"/>
              </font>
              <fill>
                <patternFill>
                  <bgColor rgb="FF70AD47"/>
                </patternFill>
              </fill>
            </x14:dxf>
          </x14:cfRule>
          <xm:sqref>K30:L30</xm:sqref>
        </x14:conditionalFormatting>
        <x14:conditionalFormatting xmlns:xm="http://schemas.microsoft.com/office/excel/2006/main">
          <x14:cfRule type="cellIs" priority="241" operator="equal" id="{0A031F24-07AE-450C-A5A9-F737DBA3B7A9}">
            <xm:f>tbl_choices!$D$7</xm:f>
            <x14:dxf>
              <font>
                <color theme="0"/>
              </font>
              <fill>
                <patternFill>
                  <bgColor rgb="FF757575"/>
                </patternFill>
              </fill>
            </x14:dxf>
          </x14:cfRule>
          <x14:cfRule type="cellIs" priority="242" operator="equal" id="{CCA7277A-F89C-495C-B594-46BE491A540A}">
            <xm:f>tbl_choices!$C$9</xm:f>
            <x14:dxf>
              <font>
                <b/>
                <i val="0"/>
                <color theme="0"/>
              </font>
              <fill>
                <patternFill>
                  <bgColor rgb="FFFF0000"/>
                </patternFill>
              </fill>
            </x14:dxf>
          </x14:cfRule>
          <x14:cfRule type="cellIs" priority="243" operator="equal" id="{21E66204-AEB5-4D69-A245-F62C3D471DC2}">
            <xm:f>tbl_choices!$C$8</xm:f>
            <x14:dxf>
              <font>
                <b/>
                <i val="0"/>
                <color theme="0"/>
              </font>
              <fill>
                <patternFill>
                  <bgColor rgb="FFFFC000"/>
                </patternFill>
              </fill>
            </x14:dxf>
          </x14:cfRule>
          <x14:cfRule type="cellIs" priority="244" operator="equal" id="{C772ADBD-E254-4DCD-8712-83EBA48207C1}">
            <xm:f>tbl_choices!$C$7</xm:f>
            <x14:dxf>
              <font>
                <b/>
                <i val="0"/>
                <color theme="0"/>
              </font>
              <fill>
                <patternFill>
                  <bgColor rgb="FF70AD47"/>
                </patternFill>
              </fill>
            </x14:dxf>
          </x14:cfRule>
          <xm:sqref>K29:L29</xm:sqref>
        </x14:conditionalFormatting>
        <x14:conditionalFormatting xmlns:xm="http://schemas.microsoft.com/office/excel/2006/main">
          <x14:cfRule type="cellIs" priority="233" operator="equal" id="{970E9E9A-0B15-43FD-BA83-6AEEF90F891A}">
            <xm:f>tbl_choices!$D$7</xm:f>
            <x14:dxf>
              <font>
                <color theme="0"/>
              </font>
              <fill>
                <patternFill>
                  <bgColor rgb="FF757575"/>
                </patternFill>
              </fill>
            </x14:dxf>
          </x14:cfRule>
          <x14:cfRule type="cellIs" priority="234" operator="equal" id="{65C07F6E-D5E1-4F3E-A2FF-7173426EE535}">
            <xm:f>tbl_choices!$C$9</xm:f>
            <x14:dxf>
              <font>
                <b/>
                <i val="0"/>
                <color theme="0"/>
              </font>
              <fill>
                <patternFill>
                  <bgColor rgb="FFFF0000"/>
                </patternFill>
              </fill>
            </x14:dxf>
          </x14:cfRule>
          <x14:cfRule type="cellIs" priority="235" operator="equal" id="{FBCE24E5-F86C-4804-93D3-FC0DF02BB774}">
            <xm:f>tbl_choices!$C$8</xm:f>
            <x14:dxf>
              <font>
                <b/>
                <i val="0"/>
                <color theme="0"/>
              </font>
              <fill>
                <patternFill>
                  <bgColor rgb="FFFFC000"/>
                </patternFill>
              </fill>
            </x14:dxf>
          </x14:cfRule>
          <x14:cfRule type="cellIs" priority="236" operator="equal" id="{D3B4AF33-DDCF-4343-9AC4-89784F832478}">
            <xm:f>tbl_choices!$C$7</xm:f>
            <x14:dxf>
              <font>
                <b/>
                <i val="0"/>
                <color theme="0"/>
              </font>
              <fill>
                <patternFill>
                  <bgColor rgb="FF70AD47"/>
                </patternFill>
              </fill>
            </x14:dxf>
          </x14:cfRule>
          <xm:sqref>J15</xm:sqref>
        </x14:conditionalFormatting>
        <x14:conditionalFormatting xmlns:xm="http://schemas.microsoft.com/office/excel/2006/main">
          <x14:cfRule type="cellIs" priority="229" operator="equal" id="{8DDFA84F-EA50-4FA6-8DE4-AEBF9EEF859B}">
            <xm:f>tbl_choices!$D$7</xm:f>
            <x14:dxf>
              <font>
                <color theme="0"/>
              </font>
              <fill>
                <patternFill>
                  <bgColor rgb="FF757575"/>
                </patternFill>
              </fill>
            </x14:dxf>
          </x14:cfRule>
          <x14:cfRule type="cellIs" priority="230" operator="equal" id="{220E604F-C355-4EA2-98C8-C48C5EE078AE}">
            <xm:f>tbl_choices!$C$9</xm:f>
            <x14:dxf>
              <font>
                <b/>
                <i val="0"/>
                <color theme="0"/>
              </font>
              <fill>
                <patternFill>
                  <bgColor rgb="FFFF0000"/>
                </patternFill>
              </fill>
            </x14:dxf>
          </x14:cfRule>
          <x14:cfRule type="cellIs" priority="231" operator="equal" id="{5E864114-B65B-4E8C-A7E9-4FF1F03A08E7}">
            <xm:f>tbl_choices!$C$8</xm:f>
            <x14:dxf>
              <font>
                <b/>
                <i val="0"/>
                <color theme="0"/>
              </font>
              <fill>
                <patternFill>
                  <bgColor rgb="FFFFC000"/>
                </patternFill>
              </fill>
            </x14:dxf>
          </x14:cfRule>
          <x14:cfRule type="cellIs" priority="232" operator="equal" id="{A92F0708-197C-48F5-9858-DDA68A9C787B}">
            <xm:f>tbl_choices!$C$7</xm:f>
            <x14:dxf>
              <font>
                <b/>
                <i val="0"/>
                <color theme="0"/>
              </font>
              <fill>
                <patternFill>
                  <bgColor rgb="FF70AD47"/>
                </patternFill>
              </fill>
            </x14:dxf>
          </x14:cfRule>
          <xm:sqref>J16:J17</xm:sqref>
        </x14:conditionalFormatting>
        <x14:conditionalFormatting xmlns:xm="http://schemas.microsoft.com/office/excel/2006/main">
          <x14:cfRule type="cellIs" priority="225" operator="equal" id="{E4156C18-4AC8-4A41-832D-2396783E80EF}">
            <xm:f>tbl_choices!$D$7</xm:f>
            <x14:dxf>
              <font>
                <color theme="0"/>
              </font>
              <fill>
                <patternFill>
                  <bgColor rgb="FF757575"/>
                </patternFill>
              </fill>
            </x14:dxf>
          </x14:cfRule>
          <x14:cfRule type="cellIs" priority="226" operator="equal" id="{24BAD5B5-B9AD-4F1F-AC0B-AA89B712E605}">
            <xm:f>tbl_choices!$C$9</xm:f>
            <x14:dxf>
              <font>
                <b/>
                <i val="0"/>
                <color theme="0"/>
              </font>
              <fill>
                <patternFill>
                  <bgColor rgb="FFFF0000"/>
                </patternFill>
              </fill>
            </x14:dxf>
          </x14:cfRule>
          <x14:cfRule type="cellIs" priority="227" operator="equal" id="{B305EE23-917C-4D35-8212-2A964D68AEE5}">
            <xm:f>tbl_choices!$C$8</xm:f>
            <x14:dxf>
              <font>
                <b/>
                <i val="0"/>
                <color theme="0"/>
              </font>
              <fill>
                <patternFill>
                  <bgColor rgb="FFFFC000"/>
                </patternFill>
              </fill>
            </x14:dxf>
          </x14:cfRule>
          <x14:cfRule type="cellIs" priority="228" operator="equal" id="{88530948-3AE6-4A87-9958-28CBDE149DF0}">
            <xm:f>tbl_choices!$C$7</xm:f>
            <x14:dxf>
              <font>
                <b/>
                <i val="0"/>
                <color theme="0"/>
              </font>
              <fill>
                <patternFill>
                  <bgColor rgb="FF70AD47"/>
                </patternFill>
              </fill>
            </x14:dxf>
          </x14:cfRule>
          <xm:sqref>J18</xm:sqref>
        </x14:conditionalFormatting>
        <x14:conditionalFormatting xmlns:xm="http://schemas.microsoft.com/office/excel/2006/main">
          <x14:cfRule type="cellIs" priority="221" operator="equal" id="{A8FDD95D-2E45-4229-91B7-F50CF4D3BA9C}">
            <xm:f>tbl_choices!$D$7</xm:f>
            <x14:dxf>
              <font>
                <color theme="0"/>
              </font>
              <fill>
                <patternFill>
                  <bgColor rgb="FF757575"/>
                </patternFill>
              </fill>
            </x14:dxf>
          </x14:cfRule>
          <x14:cfRule type="cellIs" priority="222" operator="equal" id="{B742C760-EA85-4CA2-A688-985466A9ECF7}">
            <xm:f>tbl_choices!$C$9</xm:f>
            <x14:dxf>
              <font>
                <b/>
                <i val="0"/>
                <color theme="0"/>
              </font>
              <fill>
                <patternFill>
                  <bgColor rgb="FFFF0000"/>
                </patternFill>
              </fill>
            </x14:dxf>
          </x14:cfRule>
          <x14:cfRule type="cellIs" priority="223" operator="equal" id="{9E094F17-BD70-491C-B08A-2BDBF3272C23}">
            <xm:f>tbl_choices!$C$8</xm:f>
            <x14:dxf>
              <font>
                <b/>
                <i val="0"/>
                <color theme="0"/>
              </font>
              <fill>
                <patternFill>
                  <bgColor rgb="FFFFC000"/>
                </patternFill>
              </fill>
            </x14:dxf>
          </x14:cfRule>
          <x14:cfRule type="cellIs" priority="224" operator="equal" id="{9DF8FE99-7AF0-4C53-B668-A096E8828EC8}">
            <xm:f>tbl_choices!$C$7</xm:f>
            <x14:dxf>
              <font>
                <b/>
                <i val="0"/>
                <color theme="0"/>
              </font>
              <fill>
                <patternFill>
                  <bgColor rgb="FF70AD47"/>
                </patternFill>
              </fill>
            </x14:dxf>
          </x14:cfRule>
          <xm:sqref>J19:J20</xm:sqref>
        </x14:conditionalFormatting>
        <x14:conditionalFormatting xmlns:xm="http://schemas.microsoft.com/office/excel/2006/main">
          <x14:cfRule type="cellIs" priority="217" operator="equal" id="{8440654A-9538-42BE-A403-A8CB915DE8E5}">
            <xm:f>tbl_choices!$D$7</xm:f>
            <x14:dxf>
              <font>
                <color theme="0"/>
              </font>
              <fill>
                <patternFill>
                  <bgColor rgb="FF757575"/>
                </patternFill>
              </fill>
            </x14:dxf>
          </x14:cfRule>
          <x14:cfRule type="cellIs" priority="218" operator="equal" id="{E3C714E6-397C-42C5-83F1-40C2C0AEF606}">
            <xm:f>tbl_choices!$C$9</xm:f>
            <x14:dxf>
              <font>
                <b/>
                <i val="0"/>
                <color theme="0"/>
              </font>
              <fill>
                <patternFill>
                  <bgColor rgb="FFFF0000"/>
                </patternFill>
              </fill>
            </x14:dxf>
          </x14:cfRule>
          <x14:cfRule type="cellIs" priority="219" operator="equal" id="{7014DC20-EF32-4A95-9113-8A771283B723}">
            <xm:f>tbl_choices!$C$8</xm:f>
            <x14:dxf>
              <font>
                <b/>
                <i val="0"/>
                <color theme="0"/>
              </font>
              <fill>
                <patternFill>
                  <bgColor rgb="FFFFC000"/>
                </patternFill>
              </fill>
            </x14:dxf>
          </x14:cfRule>
          <x14:cfRule type="cellIs" priority="220" operator="equal" id="{736995DE-AF2A-4822-B9FA-17386721D86A}">
            <xm:f>tbl_choices!$C$7</xm:f>
            <x14:dxf>
              <font>
                <b/>
                <i val="0"/>
                <color theme="0"/>
              </font>
              <fill>
                <patternFill>
                  <bgColor rgb="FF70AD47"/>
                </patternFill>
              </fill>
            </x14:dxf>
          </x14:cfRule>
          <xm:sqref>J21:J22</xm:sqref>
        </x14:conditionalFormatting>
        <x14:conditionalFormatting xmlns:xm="http://schemas.microsoft.com/office/excel/2006/main">
          <x14:cfRule type="cellIs" priority="213" operator="equal" id="{1BE3D278-4575-4DD0-B893-1A85B18732C9}">
            <xm:f>tbl_choices!$D$7</xm:f>
            <x14:dxf>
              <font>
                <color theme="0"/>
              </font>
              <fill>
                <patternFill>
                  <bgColor rgb="FF757575"/>
                </patternFill>
              </fill>
            </x14:dxf>
          </x14:cfRule>
          <x14:cfRule type="cellIs" priority="214" operator="equal" id="{60F85524-4478-49B5-AB38-47805BBB6992}">
            <xm:f>tbl_choices!$C$9</xm:f>
            <x14:dxf>
              <font>
                <b/>
                <i val="0"/>
                <color theme="0"/>
              </font>
              <fill>
                <patternFill>
                  <bgColor rgb="FFFF0000"/>
                </patternFill>
              </fill>
            </x14:dxf>
          </x14:cfRule>
          <x14:cfRule type="cellIs" priority="215" operator="equal" id="{1A6CD2BA-D4DA-43B4-9CA0-56D721C6C0FE}">
            <xm:f>tbl_choices!$C$8</xm:f>
            <x14:dxf>
              <font>
                <b/>
                <i val="0"/>
                <color theme="0"/>
              </font>
              <fill>
                <patternFill>
                  <bgColor rgb="FFFFC000"/>
                </patternFill>
              </fill>
            </x14:dxf>
          </x14:cfRule>
          <x14:cfRule type="cellIs" priority="216" operator="equal" id="{FCD41220-5AE2-461B-9F65-EF5A4455F3CC}">
            <xm:f>tbl_choices!$C$7</xm:f>
            <x14:dxf>
              <font>
                <b/>
                <i val="0"/>
                <color theme="0"/>
              </font>
              <fill>
                <patternFill>
                  <bgColor rgb="FF70AD47"/>
                </patternFill>
              </fill>
            </x14:dxf>
          </x14:cfRule>
          <xm:sqref>J25</xm:sqref>
        </x14:conditionalFormatting>
        <x14:conditionalFormatting xmlns:xm="http://schemas.microsoft.com/office/excel/2006/main">
          <x14:cfRule type="cellIs" priority="209" operator="equal" id="{8ABF0667-6A35-46FE-B019-42DD03A1006B}">
            <xm:f>tbl_choices!$D$7</xm:f>
            <x14:dxf>
              <font>
                <color theme="0"/>
              </font>
              <fill>
                <patternFill>
                  <bgColor rgb="FF757575"/>
                </patternFill>
              </fill>
            </x14:dxf>
          </x14:cfRule>
          <x14:cfRule type="cellIs" priority="210" operator="equal" id="{4AE24324-B575-470D-965C-FB108F76545B}">
            <xm:f>tbl_choices!$C$9</xm:f>
            <x14:dxf>
              <font>
                <b/>
                <i val="0"/>
                <color theme="0"/>
              </font>
              <fill>
                <patternFill>
                  <bgColor rgb="FFFF0000"/>
                </patternFill>
              </fill>
            </x14:dxf>
          </x14:cfRule>
          <x14:cfRule type="cellIs" priority="211" operator="equal" id="{1B16F7C0-DB1E-45DD-834A-989753F30DEB}">
            <xm:f>tbl_choices!$C$8</xm:f>
            <x14:dxf>
              <font>
                <b/>
                <i val="0"/>
                <color theme="0"/>
              </font>
              <fill>
                <patternFill>
                  <bgColor rgb="FFFFC000"/>
                </patternFill>
              </fill>
            </x14:dxf>
          </x14:cfRule>
          <x14:cfRule type="cellIs" priority="212" operator="equal" id="{B433925D-3A9E-4234-A779-27F53E0B28EC}">
            <xm:f>tbl_choices!$C$7</xm:f>
            <x14:dxf>
              <font>
                <b/>
                <i val="0"/>
                <color theme="0"/>
              </font>
              <fill>
                <patternFill>
                  <bgColor rgb="FF70AD47"/>
                </patternFill>
              </fill>
            </x14:dxf>
          </x14:cfRule>
          <xm:sqref>J26:J27</xm:sqref>
        </x14:conditionalFormatting>
        <x14:conditionalFormatting xmlns:xm="http://schemas.microsoft.com/office/excel/2006/main">
          <x14:cfRule type="cellIs" priority="205" operator="equal" id="{AADC7476-77F1-4116-8660-8BDA60E4CCCA}">
            <xm:f>tbl_choices!$D$7</xm:f>
            <x14:dxf>
              <font>
                <color theme="0"/>
              </font>
              <fill>
                <patternFill>
                  <bgColor rgb="FF757575"/>
                </patternFill>
              </fill>
            </x14:dxf>
          </x14:cfRule>
          <x14:cfRule type="cellIs" priority="206" operator="equal" id="{86156FCD-132B-4FE4-91D1-147A438DE5D4}">
            <xm:f>tbl_choices!$C$9</xm:f>
            <x14:dxf>
              <font>
                <b/>
                <i val="0"/>
                <color theme="0"/>
              </font>
              <fill>
                <patternFill>
                  <bgColor rgb="FFFF0000"/>
                </patternFill>
              </fill>
            </x14:dxf>
          </x14:cfRule>
          <x14:cfRule type="cellIs" priority="207" operator="equal" id="{E0A8D2CD-E7E3-4454-B395-39C6FF23628C}">
            <xm:f>tbl_choices!$C$8</xm:f>
            <x14:dxf>
              <font>
                <b/>
                <i val="0"/>
                <color theme="0"/>
              </font>
              <fill>
                <patternFill>
                  <bgColor rgb="FFFFC000"/>
                </patternFill>
              </fill>
            </x14:dxf>
          </x14:cfRule>
          <x14:cfRule type="cellIs" priority="208" operator="equal" id="{956676E5-ACE7-4E6E-A719-67716C3F16B8}">
            <xm:f>tbl_choices!$C$7</xm:f>
            <x14:dxf>
              <font>
                <b/>
                <i val="0"/>
                <color theme="0"/>
              </font>
              <fill>
                <patternFill>
                  <bgColor rgb="FF70AD47"/>
                </patternFill>
              </fill>
            </x14:dxf>
          </x14:cfRule>
          <xm:sqref>J29:J30</xm:sqref>
        </x14:conditionalFormatting>
        <x14:conditionalFormatting xmlns:xm="http://schemas.microsoft.com/office/excel/2006/main">
          <x14:cfRule type="cellIs" priority="201" operator="equal" id="{7C18FB2C-1641-4BE4-9DA5-CC5147D23376}">
            <xm:f>tbl_choices!$D$7</xm:f>
            <x14:dxf>
              <font>
                <color theme="0"/>
              </font>
              <fill>
                <patternFill>
                  <bgColor rgb="FF757575"/>
                </patternFill>
              </fill>
            </x14:dxf>
          </x14:cfRule>
          <x14:cfRule type="cellIs" priority="202" operator="equal" id="{E6448E22-80D7-4E01-B4BA-AB20B97CDC5F}">
            <xm:f>tbl_choices!$C$9</xm:f>
            <x14:dxf>
              <font>
                <b/>
                <i val="0"/>
                <color theme="0"/>
              </font>
              <fill>
                <patternFill>
                  <bgColor rgb="FFFF0000"/>
                </patternFill>
              </fill>
            </x14:dxf>
          </x14:cfRule>
          <x14:cfRule type="cellIs" priority="203" operator="equal" id="{47618A08-72B9-43B0-9698-9B10B6EC5C6C}">
            <xm:f>tbl_choices!$C$8</xm:f>
            <x14:dxf>
              <font>
                <b/>
                <i val="0"/>
                <color theme="0"/>
              </font>
              <fill>
                <patternFill>
                  <bgColor rgb="FFFFC000"/>
                </patternFill>
              </fill>
            </x14:dxf>
          </x14:cfRule>
          <x14:cfRule type="cellIs" priority="204" operator="equal" id="{903C4F8B-6A60-4D78-AA03-8B9F64185CEC}">
            <xm:f>tbl_choices!$C$7</xm:f>
            <x14:dxf>
              <font>
                <b/>
                <i val="0"/>
                <color theme="0"/>
              </font>
              <fill>
                <patternFill>
                  <bgColor rgb="FF70AD47"/>
                </patternFill>
              </fill>
            </x14:dxf>
          </x14:cfRule>
          <xm:sqref>J32</xm:sqref>
        </x14:conditionalFormatting>
        <x14:conditionalFormatting xmlns:xm="http://schemas.microsoft.com/office/excel/2006/main">
          <x14:cfRule type="cellIs" priority="197" operator="equal" id="{BBAD7382-1D22-475F-9FED-1D6BFF7141DE}">
            <xm:f>tbl_choices!$D$7</xm:f>
            <x14:dxf>
              <font>
                <color theme="0"/>
              </font>
              <fill>
                <patternFill>
                  <bgColor rgb="FF757575"/>
                </patternFill>
              </fill>
            </x14:dxf>
          </x14:cfRule>
          <x14:cfRule type="cellIs" priority="198" operator="equal" id="{20A74634-99B9-4E02-BBDB-1883337D7B6B}">
            <xm:f>tbl_choices!$C$9</xm:f>
            <x14:dxf>
              <font>
                <b/>
                <i val="0"/>
                <color theme="0"/>
              </font>
              <fill>
                <patternFill>
                  <bgColor rgb="FFFF0000"/>
                </patternFill>
              </fill>
            </x14:dxf>
          </x14:cfRule>
          <x14:cfRule type="cellIs" priority="199" operator="equal" id="{6072B12B-4FBC-4384-ACB9-0CB6B496CDEF}">
            <xm:f>tbl_choices!$C$8</xm:f>
            <x14:dxf>
              <font>
                <b/>
                <i val="0"/>
                <color theme="0"/>
              </font>
              <fill>
                <patternFill>
                  <bgColor rgb="FFFFC000"/>
                </patternFill>
              </fill>
            </x14:dxf>
          </x14:cfRule>
          <x14:cfRule type="cellIs" priority="200" operator="equal" id="{C325C6AE-9E8C-4FD3-898E-29AB46134238}">
            <xm:f>tbl_choices!$C$7</xm:f>
            <x14:dxf>
              <font>
                <b/>
                <i val="0"/>
                <color theme="0"/>
              </font>
              <fill>
                <patternFill>
                  <bgColor rgb="FF70AD47"/>
                </patternFill>
              </fill>
            </x14:dxf>
          </x14:cfRule>
          <xm:sqref>J33</xm:sqref>
        </x14:conditionalFormatting>
        <x14:conditionalFormatting xmlns:xm="http://schemas.microsoft.com/office/excel/2006/main">
          <x14:cfRule type="cellIs" priority="193" operator="equal" id="{7C34B654-7BC1-4981-B7B3-2AF74E38645A}">
            <xm:f>tbl_choices!$D$7</xm:f>
            <x14:dxf>
              <font>
                <color theme="0"/>
              </font>
              <fill>
                <patternFill>
                  <bgColor rgb="FF757575"/>
                </patternFill>
              </fill>
            </x14:dxf>
          </x14:cfRule>
          <x14:cfRule type="cellIs" priority="194" operator="equal" id="{524B0B97-044F-4DE3-8AC2-9D58910D5842}">
            <xm:f>tbl_choices!$C$9</xm:f>
            <x14:dxf>
              <font>
                <b/>
                <i val="0"/>
                <color theme="0"/>
              </font>
              <fill>
                <patternFill>
                  <bgColor rgb="FFFF0000"/>
                </patternFill>
              </fill>
            </x14:dxf>
          </x14:cfRule>
          <x14:cfRule type="cellIs" priority="195" operator="equal" id="{1783BF43-9306-4E18-B8CB-32A6C7D9A094}">
            <xm:f>tbl_choices!$C$8</xm:f>
            <x14:dxf>
              <font>
                <b/>
                <i val="0"/>
                <color theme="0"/>
              </font>
              <fill>
                <patternFill>
                  <bgColor rgb="FFFFC000"/>
                </patternFill>
              </fill>
            </x14:dxf>
          </x14:cfRule>
          <x14:cfRule type="cellIs" priority="196" operator="equal" id="{6D1F77F1-0CB9-4252-9B93-F8382E6D033E}">
            <xm:f>tbl_choices!$C$7</xm:f>
            <x14:dxf>
              <font>
                <b/>
                <i val="0"/>
                <color theme="0"/>
              </font>
              <fill>
                <patternFill>
                  <bgColor rgb="FF70AD47"/>
                </patternFill>
              </fill>
            </x14:dxf>
          </x14:cfRule>
          <xm:sqref>J34</xm:sqref>
        </x14:conditionalFormatting>
        <x14:conditionalFormatting xmlns:xm="http://schemas.microsoft.com/office/excel/2006/main">
          <x14:cfRule type="cellIs" priority="189" operator="equal" id="{47AD57F8-9DAF-4B14-9148-014CE6AA7582}">
            <xm:f>tbl_choices!$D$7</xm:f>
            <x14:dxf>
              <font>
                <color theme="0"/>
              </font>
              <fill>
                <patternFill>
                  <bgColor rgb="FF757575"/>
                </patternFill>
              </fill>
            </x14:dxf>
          </x14:cfRule>
          <x14:cfRule type="cellIs" priority="190" operator="equal" id="{C375975C-D386-42BB-BE20-E4DBBD3203DA}">
            <xm:f>tbl_choices!$C$9</xm:f>
            <x14:dxf>
              <font>
                <b/>
                <i val="0"/>
                <color theme="0"/>
              </font>
              <fill>
                <patternFill>
                  <bgColor rgb="FFFF0000"/>
                </patternFill>
              </fill>
            </x14:dxf>
          </x14:cfRule>
          <x14:cfRule type="cellIs" priority="191" operator="equal" id="{61B03331-88BC-4294-ABCC-BA3DEB942602}">
            <xm:f>tbl_choices!$C$8</xm:f>
            <x14:dxf>
              <font>
                <b/>
                <i val="0"/>
                <color theme="0"/>
              </font>
              <fill>
                <patternFill>
                  <bgColor rgb="FFFFC000"/>
                </patternFill>
              </fill>
            </x14:dxf>
          </x14:cfRule>
          <x14:cfRule type="cellIs" priority="192" operator="equal" id="{38FE3E2A-2FE3-44D6-9E3F-104E641E3883}">
            <xm:f>tbl_choices!$C$7</xm:f>
            <x14:dxf>
              <font>
                <b/>
                <i val="0"/>
                <color theme="0"/>
              </font>
              <fill>
                <patternFill>
                  <bgColor rgb="FF70AD47"/>
                </patternFill>
              </fill>
            </x14:dxf>
          </x14:cfRule>
          <xm:sqref>J35</xm:sqref>
        </x14:conditionalFormatting>
        <x14:conditionalFormatting xmlns:xm="http://schemas.microsoft.com/office/excel/2006/main">
          <x14:cfRule type="cellIs" priority="185" operator="equal" id="{2006731C-4061-4D10-80F1-0879EE5074F8}">
            <xm:f>tbl_choices!$D$7</xm:f>
            <x14:dxf>
              <font>
                <color theme="0"/>
              </font>
              <fill>
                <patternFill>
                  <bgColor rgb="FF757575"/>
                </patternFill>
              </fill>
            </x14:dxf>
          </x14:cfRule>
          <x14:cfRule type="cellIs" priority="186" operator="equal" id="{A14AEAF2-A9DB-424C-B93D-2D1A7C68A2DB}">
            <xm:f>tbl_choices!$C$9</xm:f>
            <x14:dxf>
              <font>
                <b/>
                <i val="0"/>
                <color theme="0"/>
              </font>
              <fill>
                <patternFill>
                  <bgColor rgb="FFFF0000"/>
                </patternFill>
              </fill>
            </x14:dxf>
          </x14:cfRule>
          <x14:cfRule type="cellIs" priority="187" operator="equal" id="{76125A46-1740-49FD-BFFC-0C08130CC00B}">
            <xm:f>tbl_choices!$C$8</xm:f>
            <x14:dxf>
              <font>
                <b/>
                <i val="0"/>
                <color theme="0"/>
              </font>
              <fill>
                <patternFill>
                  <bgColor rgb="FFFFC000"/>
                </patternFill>
              </fill>
            </x14:dxf>
          </x14:cfRule>
          <x14:cfRule type="cellIs" priority="188" operator="equal" id="{85FD4590-C467-4BC9-8D0A-683C37C4179E}">
            <xm:f>tbl_choices!$C$7</xm:f>
            <x14:dxf>
              <font>
                <b/>
                <i val="0"/>
                <color theme="0"/>
              </font>
              <fill>
                <patternFill>
                  <bgColor rgb="FF70AD47"/>
                </patternFill>
              </fill>
            </x14:dxf>
          </x14:cfRule>
          <xm:sqref>J36</xm:sqref>
        </x14:conditionalFormatting>
        <x14:conditionalFormatting xmlns:xm="http://schemas.microsoft.com/office/excel/2006/main">
          <x14:cfRule type="cellIs" priority="181" operator="equal" id="{E1B9FE2D-1279-4997-AAB7-F8D403B1333C}">
            <xm:f>tbl_choices!$D$7</xm:f>
            <x14:dxf>
              <font>
                <color theme="0"/>
              </font>
              <fill>
                <patternFill>
                  <bgColor rgb="FF757575"/>
                </patternFill>
              </fill>
            </x14:dxf>
          </x14:cfRule>
          <x14:cfRule type="cellIs" priority="182" operator="equal" id="{D69F4F79-7E95-4E1A-8586-4D4391955D95}">
            <xm:f>tbl_choices!$C$9</xm:f>
            <x14:dxf>
              <font>
                <b/>
                <i val="0"/>
                <color theme="0"/>
              </font>
              <fill>
                <patternFill>
                  <bgColor rgb="FFFF0000"/>
                </patternFill>
              </fill>
            </x14:dxf>
          </x14:cfRule>
          <x14:cfRule type="cellIs" priority="183" operator="equal" id="{31A30F6D-0A69-407D-AC28-110237FDEDBA}">
            <xm:f>tbl_choices!$C$8</xm:f>
            <x14:dxf>
              <font>
                <b/>
                <i val="0"/>
                <color theme="0"/>
              </font>
              <fill>
                <patternFill>
                  <bgColor rgb="FFFFC000"/>
                </patternFill>
              </fill>
            </x14:dxf>
          </x14:cfRule>
          <x14:cfRule type="cellIs" priority="184" operator="equal" id="{87F8D861-05F4-47B8-B627-F9823A4C768E}">
            <xm:f>tbl_choices!$C$7</xm:f>
            <x14:dxf>
              <font>
                <b/>
                <i val="0"/>
                <color theme="0"/>
              </font>
              <fill>
                <patternFill>
                  <bgColor rgb="FF70AD47"/>
                </patternFill>
              </fill>
            </x14:dxf>
          </x14:cfRule>
          <xm:sqref>J37</xm:sqref>
        </x14:conditionalFormatting>
        <x14:conditionalFormatting xmlns:xm="http://schemas.microsoft.com/office/excel/2006/main">
          <x14:cfRule type="cellIs" priority="177" operator="equal" id="{69F03C27-E33E-4463-B33B-F352901816DB}">
            <xm:f>tbl_choices!$D$7</xm:f>
            <x14:dxf>
              <font>
                <color theme="0"/>
              </font>
              <fill>
                <patternFill>
                  <bgColor rgb="FF757575"/>
                </patternFill>
              </fill>
            </x14:dxf>
          </x14:cfRule>
          <x14:cfRule type="cellIs" priority="178" operator="equal" id="{884FF891-D1A0-4DB6-B7D0-CBC39F181308}">
            <xm:f>tbl_choices!$C$9</xm:f>
            <x14:dxf>
              <font>
                <b/>
                <i val="0"/>
                <color theme="0"/>
              </font>
              <fill>
                <patternFill>
                  <bgColor rgb="FFFF0000"/>
                </patternFill>
              </fill>
            </x14:dxf>
          </x14:cfRule>
          <x14:cfRule type="cellIs" priority="179" operator="equal" id="{C2FC24FE-A9F2-4A9A-8586-2511F72C5165}">
            <xm:f>tbl_choices!$C$8</xm:f>
            <x14:dxf>
              <font>
                <b/>
                <i val="0"/>
                <color theme="0"/>
              </font>
              <fill>
                <patternFill>
                  <bgColor rgb="FFFFC000"/>
                </patternFill>
              </fill>
            </x14:dxf>
          </x14:cfRule>
          <x14:cfRule type="cellIs" priority="180" operator="equal" id="{9FD30176-179D-4464-A4F6-4ECB47CF4A19}">
            <xm:f>tbl_choices!$C$7</xm:f>
            <x14:dxf>
              <font>
                <b/>
                <i val="0"/>
                <color theme="0"/>
              </font>
              <fill>
                <patternFill>
                  <bgColor rgb="FF70AD47"/>
                </patternFill>
              </fill>
            </x14:dxf>
          </x14:cfRule>
          <xm:sqref>J38</xm:sqref>
        </x14:conditionalFormatting>
        <x14:conditionalFormatting xmlns:xm="http://schemas.microsoft.com/office/excel/2006/main">
          <x14:cfRule type="cellIs" priority="173" operator="equal" id="{35831740-4D36-4BE3-845B-C30F2C116EF8}">
            <xm:f>tbl_choices!$D$7</xm:f>
            <x14:dxf>
              <font>
                <color theme="0"/>
              </font>
              <fill>
                <patternFill>
                  <bgColor rgb="FF757575"/>
                </patternFill>
              </fill>
            </x14:dxf>
          </x14:cfRule>
          <x14:cfRule type="cellIs" priority="174" operator="equal" id="{49F872E3-128C-4C3C-90CA-AE6C8F5BCE4F}">
            <xm:f>tbl_choices!$C$9</xm:f>
            <x14:dxf>
              <font>
                <b/>
                <i val="0"/>
                <color theme="0"/>
              </font>
              <fill>
                <patternFill>
                  <bgColor rgb="FFFF0000"/>
                </patternFill>
              </fill>
            </x14:dxf>
          </x14:cfRule>
          <x14:cfRule type="cellIs" priority="175" operator="equal" id="{6C4E4BB6-5FDA-47A8-B2C6-8FF6F237DCB6}">
            <xm:f>tbl_choices!$C$8</xm:f>
            <x14:dxf>
              <font>
                <b/>
                <i val="0"/>
                <color theme="0"/>
              </font>
              <fill>
                <patternFill>
                  <bgColor rgb="FFFFC000"/>
                </patternFill>
              </fill>
            </x14:dxf>
          </x14:cfRule>
          <x14:cfRule type="cellIs" priority="176" operator="equal" id="{A13FF96B-1069-4402-8CF1-CAE58EE43C59}">
            <xm:f>tbl_choices!$C$7</xm:f>
            <x14:dxf>
              <font>
                <b/>
                <i val="0"/>
                <color theme="0"/>
              </font>
              <fill>
                <patternFill>
                  <bgColor rgb="FF70AD47"/>
                </patternFill>
              </fill>
            </x14:dxf>
          </x14:cfRule>
          <xm:sqref>J39</xm:sqref>
        </x14:conditionalFormatting>
        <x14:conditionalFormatting xmlns:xm="http://schemas.microsoft.com/office/excel/2006/main">
          <x14:cfRule type="cellIs" priority="169" operator="equal" id="{763D1A2A-CB4A-4BB7-A01C-C29C8F0C6760}">
            <xm:f>tbl_choices!$D$7</xm:f>
            <x14:dxf>
              <font>
                <color theme="0"/>
              </font>
              <fill>
                <patternFill>
                  <bgColor rgb="FF757575"/>
                </patternFill>
              </fill>
            </x14:dxf>
          </x14:cfRule>
          <x14:cfRule type="cellIs" priority="170" operator="equal" id="{A8F2A9A2-3D94-4B0F-8416-477866A65C90}">
            <xm:f>tbl_choices!$C$9</xm:f>
            <x14:dxf>
              <font>
                <b/>
                <i val="0"/>
                <color theme="0"/>
              </font>
              <fill>
                <patternFill>
                  <bgColor rgb="FFFF0000"/>
                </patternFill>
              </fill>
            </x14:dxf>
          </x14:cfRule>
          <x14:cfRule type="cellIs" priority="171" operator="equal" id="{313698F8-A66B-4AFC-9D59-6A401C79C772}">
            <xm:f>tbl_choices!$C$8</xm:f>
            <x14:dxf>
              <font>
                <b/>
                <i val="0"/>
                <color theme="0"/>
              </font>
              <fill>
                <patternFill>
                  <bgColor rgb="FFFFC000"/>
                </patternFill>
              </fill>
            </x14:dxf>
          </x14:cfRule>
          <x14:cfRule type="cellIs" priority="172" operator="equal" id="{E0930D7E-86D4-48F3-987F-A21AE98324CE}">
            <xm:f>tbl_choices!$C$7</xm:f>
            <x14:dxf>
              <font>
                <b/>
                <i val="0"/>
                <color theme="0"/>
              </font>
              <fill>
                <patternFill>
                  <bgColor rgb="FF70AD47"/>
                </patternFill>
              </fill>
            </x14:dxf>
          </x14:cfRule>
          <xm:sqref>J31</xm:sqref>
        </x14:conditionalFormatting>
        <x14:conditionalFormatting xmlns:xm="http://schemas.microsoft.com/office/excel/2006/main">
          <x14:cfRule type="cellIs" priority="165" operator="equal" id="{9D6DE55C-C3D7-4526-80C7-ADD35C6C960C}">
            <xm:f>tbl_choices!$D$7</xm:f>
            <x14:dxf>
              <font>
                <color theme="0"/>
              </font>
              <fill>
                <patternFill>
                  <bgColor rgb="FF757575"/>
                </patternFill>
              </fill>
            </x14:dxf>
          </x14:cfRule>
          <x14:cfRule type="cellIs" priority="166" operator="equal" id="{EF0DE490-DC9F-4792-A32B-7552B3B4F038}">
            <xm:f>tbl_choices!$C$9</xm:f>
            <x14:dxf>
              <font>
                <b/>
                <i val="0"/>
                <color theme="0"/>
              </font>
              <fill>
                <patternFill>
                  <bgColor rgb="FFFF0000"/>
                </patternFill>
              </fill>
            </x14:dxf>
          </x14:cfRule>
          <x14:cfRule type="cellIs" priority="167" operator="equal" id="{18C72AA3-4E54-47B4-999F-E0992D173B15}">
            <xm:f>tbl_choices!$C$8</xm:f>
            <x14:dxf>
              <font>
                <b/>
                <i val="0"/>
                <color theme="0"/>
              </font>
              <fill>
                <patternFill>
                  <bgColor rgb="FFFFC000"/>
                </patternFill>
              </fill>
            </x14:dxf>
          </x14:cfRule>
          <x14:cfRule type="cellIs" priority="168" operator="equal" id="{8CB72304-3F06-4972-A630-E82348DA4B82}">
            <xm:f>tbl_choices!$C$7</xm:f>
            <x14:dxf>
              <font>
                <b/>
                <i val="0"/>
                <color theme="0"/>
              </font>
              <fill>
                <patternFill>
                  <bgColor rgb="FF70AD47"/>
                </patternFill>
              </fill>
            </x14:dxf>
          </x14:cfRule>
          <xm:sqref>J41</xm:sqref>
        </x14:conditionalFormatting>
        <x14:conditionalFormatting xmlns:xm="http://schemas.microsoft.com/office/excel/2006/main">
          <x14:cfRule type="cellIs" priority="161" operator="equal" id="{CC1FA5E8-D4C5-41D3-88D4-0AFEDD63DBBD}">
            <xm:f>tbl_choices!$D$7</xm:f>
            <x14:dxf>
              <font>
                <color theme="0"/>
              </font>
              <fill>
                <patternFill>
                  <bgColor rgb="FF757575"/>
                </patternFill>
              </fill>
            </x14:dxf>
          </x14:cfRule>
          <x14:cfRule type="cellIs" priority="162" operator="equal" id="{FD62EFB4-F10F-47A2-9E69-244BD1DF4E4A}">
            <xm:f>tbl_choices!$C$9</xm:f>
            <x14:dxf>
              <font>
                <b/>
                <i val="0"/>
                <color theme="0"/>
              </font>
              <fill>
                <patternFill>
                  <bgColor rgb="FFFF0000"/>
                </patternFill>
              </fill>
            </x14:dxf>
          </x14:cfRule>
          <x14:cfRule type="cellIs" priority="163" operator="equal" id="{4CF961B9-9B83-44AA-86CF-9C51B6B515CC}">
            <xm:f>tbl_choices!$C$8</xm:f>
            <x14:dxf>
              <font>
                <b/>
                <i val="0"/>
                <color theme="0"/>
              </font>
              <fill>
                <patternFill>
                  <bgColor rgb="FFFFC000"/>
                </patternFill>
              </fill>
            </x14:dxf>
          </x14:cfRule>
          <x14:cfRule type="cellIs" priority="164" operator="equal" id="{618C4BC5-BC73-45D1-A7DF-58501E59301E}">
            <xm:f>tbl_choices!$C$7</xm:f>
            <x14:dxf>
              <font>
                <b/>
                <i val="0"/>
                <color theme="0"/>
              </font>
              <fill>
                <patternFill>
                  <bgColor rgb="FF70AD47"/>
                </patternFill>
              </fill>
            </x14:dxf>
          </x14:cfRule>
          <xm:sqref>J42:J49</xm:sqref>
        </x14:conditionalFormatting>
        <x14:conditionalFormatting xmlns:xm="http://schemas.microsoft.com/office/excel/2006/main">
          <x14:cfRule type="cellIs" priority="157" operator="equal" id="{3A965E0C-5762-4C72-990C-D730A3F12310}">
            <xm:f>tbl_choices!$D$7</xm:f>
            <x14:dxf>
              <font>
                <color theme="0"/>
              </font>
              <fill>
                <patternFill>
                  <bgColor rgb="FF757575"/>
                </patternFill>
              </fill>
            </x14:dxf>
          </x14:cfRule>
          <x14:cfRule type="cellIs" priority="158" operator="equal" id="{4A53B5FF-4F72-4920-BD9F-BD8995676739}">
            <xm:f>tbl_choices!$C$9</xm:f>
            <x14:dxf>
              <font>
                <b/>
                <i val="0"/>
                <color theme="0"/>
              </font>
              <fill>
                <patternFill>
                  <bgColor rgb="FFFF0000"/>
                </patternFill>
              </fill>
            </x14:dxf>
          </x14:cfRule>
          <x14:cfRule type="cellIs" priority="159" operator="equal" id="{2F2EA3B6-C23A-4062-ABB6-0CB1442ACCCB}">
            <xm:f>tbl_choices!$C$8</xm:f>
            <x14:dxf>
              <font>
                <b/>
                <i val="0"/>
                <color theme="0"/>
              </font>
              <fill>
                <patternFill>
                  <bgColor rgb="FFFFC000"/>
                </patternFill>
              </fill>
            </x14:dxf>
          </x14:cfRule>
          <x14:cfRule type="cellIs" priority="160" operator="equal" id="{9D91C3B8-73E0-4C66-BF3B-4CFA0900FB0F}">
            <xm:f>tbl_choices!$C$7</xm:f>
            <x14:dxf>
              <font>
                <b/>
                <i val="0"/>
                <color theme="0"/>
              </font>
              <fill>
                <patternFill>
                  <bgColor rgb="FF70AD47"/>
                </patternFill>
              </fill>
            </x14:dxf>
          </x14:cfRule>
          <xm:sqref>J51</xm:sqref>
        </x14:conditionalFormatting>
        <x14:conditionalFormatting xmlns:xm="http://schemas.microsoft.com/office/excel/2006/main">
          <x14:cfRule type="cellIs" priority="153" operator="equal" id="{8BD4CD12-5E52-4480-8BEF-11FED23F3307}">
            <xm:f>tbl_choices!$D$7</xm:f>
            <x14:dxf>
              <font>
                <color theme="0"/>
              </font>
              <fill>
                <patternFill>
                  <bgColor rgb="FF757575"/>
                </patternFill>
              </fill>
            </x14:dxf>
          </x14:cfRule>
          <x14:cfRule type="cellIs" priority="154" operator="equal" id="{09E9D6A3-7A9B-404C-B46F-DC454C5F084C}">
            <xm:f>tbl_choices!$C$9</xm:f>
            <x14:dxf>
              <font>
                <b/>
                <i val="0"/>
                <color theme="0"/>
              </font>
              <fill>
                <patternFill>
                  <bgColor rgb="FFFF0000"/>
                </patternFill>
              </fill>
            </x14:dxf>
          </x14:cfRule>
          <x14:cfRule type="cellIs" priority="155" operator="equal" id="{9122F948-0F85-4216-809D-545FFDD86555}">
            <xm:f>tbl_choices!$C$8</xm:f>
            <x14:dxf>
              <font>
                <b/>
                <i val="0"/>
                <color theme="0"/>
              </font>
              <fill>
                <patternFill>
                  <bgColor rgb="FFFFC000"/>
                </patternFill>
              </fill>
            </x14:dxf>
          </x14:cfRule>
          <x14:cfRule type="cellIs" priority="156" operator="equal" id="{1DF7831F-F198-4427-B2A1-36795E21EDC8}">
            <xm:f>tbl_choices!$C$7</xm:f>
            <x14:dxf>
              <font>
                <b/>
                <i val="0"/>
                <color theme="0"/>
              </font>
              <fill>
                <patternFill>
                  <bgColor rgb="FF70AD47"/>
                </patternFill>
              </fill>
            </x14:dxf>
          </x14:cfRule>
          <xm:sqref>J52</xm:sqref>
        </x14:conditionalFormatting>
        <x14:conditionalFormatting xmlns:xm="http://schemas.microsoft.com/office/excel/2006/main">
          <x14:cfRule type="cellIs" priority="149" operator="equal" id="{DC4A63BA-4C60-4ACB-8537-2AE869BD8AA7}">
            <xm:f>tbl_choices!$D$7</xm:f>
            <x14:dxf>
              <font>
                <color theme="0"/>
              </font>
              <fill>
                <patternFill>
                  <bgColor rgb="FF757575"/>
                </patternFill>
              </fill>
            </x14:dxf>
          </x14:cfRule>
          <x14:cfRule type="cellIs" priority="150" operator="equal" id="{750129FA-958A-4D64-9524-138381C3FAA4}">
            <xm:f>tbl_choices!$C$9</xm:f>
            <x14:dxf>
              <font>
                <b/>
                <i val="0"/>
                <color theme="0"/>
              </font>
              <fill>
                <patternFill>
                  <bgColor rgb="FFFF0000"/>
                </patternFill>
              </fill>
            </x14:dxf>
          </x14:cfRule>
          <x14:cfRule type="cellIs" priority="151" operator="equal" id="{B5FB59CD-F518-4568-A15D-6AFF7B2ABE52}">
            <xm:f>tbl_choices!$C$8</xm:f>
            <x14:dxf>
              <font>
                <b/>
                <i val="0"/>
                <color theme="0"/>
              </font>
              <fill>
                <patternFill>
                  <bgColor rgb="FFFFC000"/>
                </patternFill>
              </fill>
            </x14:dxf>
          </x14:cfRule>
          <x14:cfRule type="cellIs" priority="152" operator="equal" id="{F4105709-EB22-4C0A-8CD1-6263CDB8364A}">
            <xm:f>tbl_choices!$C$7</xm:f>
            <x14:dxf>
              <font>
                <b/>
                <i val="0"/>
                <color theme="0"/>
              </font>
              <fill>
                <patternFill>
                  <bgColor rgb="FF70AD47"/>
                </patternFill>
              </fill>
            </x14:dxf>
          </x14:cfRule>
          <xm:sqref>J53</xm:sqref>
        </x14:conditionalFormatting>
        <x14:conditionalFormatting xmlns:xm="http://schemas.microsoft.com/office/excel/2006/main">
          <x14:cfRule type="cellIs" priority="145" operator="equal" id="{DCC88AD4-3D39-4666-9873-25F9851E1A1E}">
            <xm:f>tbl_choices!$D$7</xm:f>
            <x14:dxf>
              <font>
                <color theme="0"/>
              </font>
              <fill>
                <patternFill>
                  <bgColor rgb="FF757575"/>
                </patternFill>
              </fill>
            </x14:dxf>
          </x14:cfRule>
          <x14:cfRule type="cellIs" priority="146" operator="equal" id="{4AEBB828-2438-492A-92E5-644C023D5F6C}">
            <xm:f>tbl_choices!$C$9</xm:f>
            <x14:dxf>
              <font>
                <b/>
                <i val="0"/>
                <color theme="0"/>
              </font>
              <fill>
                <patternFill>
                  <bgColor rgb="FFFF0000"/>
                </patternFill>
              </fill>
            </x14:dxf>
          </x14:cfRule>
          <x14:cfRule type="cellIs" priority="147" operator="equal" id="{521A0DA4-1A3B-431B-B44A-894FB11AF35F}">
            <xm:f>tbl_choices!$C$8</xm:f>
            <x14:dxf>
              <font>
                <b/>
                <i val="0"/>
                <color theme="0"/>
              </font>
              <fill>
                <patternFill>
                  <bgColor rgb="FFFFC000"/>
                </patternFill>
              </fill>
            </x14:dxf>
          </x14:cfRule>
          <x14:cfRule type="cellIs" priority="148" operator="equal" id="{225CCB34-4647-46EF-B9F9-AA3AC66BD457}">
            <xm:f>tbl_choices!$C$7</xm:f>
            <x14:dxf>
              <font>
                <b/>
                <i val="0"/>
                <color theme="0"/>
              </font>
              <fill>
                <patternFill>
                  <bgColor rgb="FF70AD47"/>
                </patternFill>
              </fill>
            </x14:dxf>
          </x14:cfRule>
          <xm:sqref>J54</xm:sqref>
        </x14:conditionalFormatting>
        <x14:conditionalFormatting xmlns:xm="http://schemas.microsoft.com/office/excel/2006/main">
          <x14:cfRule type="cellIs" priority="141" operator="equal" id="{8A67B0F8-5968-4663-B1CE-92B93E29EF30}">
            <xm:f>tbl_choices!$D$7</xm:f>
            <x14:dxf>
              <font>
                <color theme="0"/>
              </font>
              <fill>
                <patternFill>
                  <bgColor rgb="FF757575"/>
                </patternFill>
              </fill>
            </x14:dxf>
          </x14:cfRule>
          <x14:cfRule type="cellIs" priority="142" operator="equal" id="{0E7288B3-0B7A-4292-89DE-51D63DDFFB6A}">
            <xm:f>tbl_choices!$C$9</xm:f>
            <x14:dxf>
              <font>
                <b/>
                <i val="0"/>
                <color theme="0"/>
              </font>
              <fill>
                <patternFill>
                  <bgColor rgb="FFFF0000"/>
                </patternFill>
              </fill>
            </x14:dxf>
          </x14:cfRule>
          <x14:cfRule type="cellIs" priority="143" operator="equal" id="{6760A3E8-117C-46D5-A636-911A2461044B}">
            <xm:f>tbl_choices!$C$8</xm:f>
            <x14:dxf>
              <font>
                <b/>
                <i val="0"/>
                <color theme="0"/>
              </font>
              <fill>
                <patternFill>
                  <bgColor rgb="FFFFC000"/>
                </patternFill>
              </fill>
            </x14:dxf>
          </x14:cfRule>
          <x14:cfRule type="cellIs" priority="144" operator="equal" id="{DD558385-4A06-475F-9A1B-1228BA90110E}">
            <xm:f>tbl_choices!$C$7</xm:f>
            <x14:dxf>
              <font>
                <b/>
                <i val="0"/>
                <color theme="0"/>
              </font>
              <fill>
                <patternFill>
                  <bgColor rgb="FF70AD47"/>
                </patternFill>
              </fill>
            </x14:dxf>
          </x14:cfRule>
          <xm:sqref>J55</xm:sqref>
        </x14:conditionalFormatting>
        <x14:conditionalFormatting xmlns:xm="http://schemas.microsoft.com/office/excel/2006/main">
          <x14:cfRule type="cellIs" priority="137" operator="equal" id="{E4925668-CB21-4897-97E5-8C8DBDDE7A62}">
            <xm:f>tbl_choices!$D$7</xm:f>
            <x14:dxf>
              <font>
                <color theme="0"/>
              </font>
              <fill>
                <patternFill>
                  <bgColor rgb="FF757575"/>
                </patternFill>
              </fill>
            </x14:dxf>
          </x14:cfRule>
          <x14:cfRule type="cellIs" priority="138" operator="equal" id="{D9D540F0-75DA-4048-9D49-9D5FF9DE9B9F}">
            <xm:f>tbl_choices!$C$9</xm:f>
            <x14:dxf>
              <font>
                <b/>
                <i val="0"/>
                <color theme="0"/>
              </font>
              <fill>
                <patternFill>
                  <bgColor rgb="FFFF0000"/>
                </patternFill>
              </fill>
            </x14:dxf>
          </x14:cfRule>
          <x14:cfRule type="cellIs" priority="139" operator="equal" id="{7577FD28-5092-4539-BFCD-BA4970591E36}">
            <xm:f>tbl_choices!$C$8</xm:f>
            <x14:dxf>
              <font>
                <b/>
                <i val="0"/>
                <color theme="0"/>
              </font>
              <fill>
                <patternFill>
                  <bgColor rgb="FFFFC000"/>
                </patternFill>
              </fill>
            </x14:dxf>
          </x14:cfRule>
          <x14:cfRule type="cellIs" priority="140" operator="equal" id="{085719AF-F41E-470C-9F0C-E05C2F4E8BAF}">
            <xm:f>tbl_choices!$C$7</xm:f>
            <x14:dxf>
              <font>
                <b/>
                <i val="0"/>
                <color theme="0"/>
              </font>
              <fill>
                <patternFill>
                  <bgColor rgb="FF70AD47"/>
                </patternFill>
              </fill>
            </x14:dxf>
          </x14:cfRule>
          <xm:sqref>J56</xm:sqref>
        </x14:conditionalFormatting>
        <x14:conditionalFormatting xmlns:xm="http://schemas.microsoft.com/office/excel/2006/main">
          <x14:cfRule type="cellIs" priority="133" operator="equal" id="{6F64B3A9-2A38-490D-AAEB-DF75BA4F3DBE}">
            <xm:f>tbl_choices!$D$7</xm:f>
            <x14:dxf>
              <font>
                <color theme="0"/>
              </font>
              <fill>
                <patternFill>
                  <bgColor rgb="FF757575"/>
                </patternFill>
              </fill>
            </x14:dxf>
          </x14:cfRule>
          <x14:cfRule type="cellIs" priority="134" operator="equal" id="{55621212-2985-4E5A-9A80-BE8E97271B0F}">
            <xm:f>tbl_choices!$C$9</xm:f>
            <x14:dxf>
              <font>
                <b/>
                <i val="0"/>
                <color theme="0"/>
              </font>
              <fill>
                <patternFill>
                  <bgColor rgb="FFFF0000"/>
                </patternFill>
              </fill>
            </x14:dxf>
          </x14:cfRule>
          <x14:cfRule type="cellIs" priority="135" operator="equal" id="{8174F2A1-3A79-4116-A7FF-47D97F845790}">
            <xm:f>tbl_choices!$C$8</xm:f>
            <x14:dxf>
              <font>
                <b/>
                <i val="0"/>
                <color theme="0"/>
              </font>
              <fill>
                <patternFill>
                  <bgColor rgb="FFFFC000"/>
                </patternFill>
              </fill>
            </x14:dxf>
          </x14:cfRule>
          <x14:cfRule type="cellIs" priority="136" operator="equal" id="{49FCF472-CED4-4C34-8F17-90E31537220C}">
            <xm:f>tbl_choices!$C$7</xm:f>
            <x14:dxf>
              <font>
                <b/>
                <i val="0"/>
                <color theme="0"/>
              </font>
              <fill>
                <patternFill>
                  <bgColor rgb="FF70AD47"/>
                </patternFill>
              </fill>
            </x14:dxf>
          </x14:cfRule>
          <xm:sqref>J57</xm:sqref>
        </x14:conditionalFormatting>
        <x14:conditionalFormatting xmlns:xm="http://schemas.microsoft.com/office/excel/2006/main">
          <x14:cfRule type="cellIs" priority="129" operator="equal" id="{4AFD748F-FE7F-439A-81F8-35622852B191}">
            <xm:f>tbl_choices!$D$7</xm:f>
            <x14:dxf>
              <font>
                <color theme="0"/>
              </font>
              <fill>
                <patternFill>
                  <bgColor rgb="FF757575"/>
                </patternFill>
              </fill>
            </x14:dxf>
          </x14:cfRule>
          <x14:cfRule type="cellIs" priority="130" operator="equal" id="{972178A2-49BC-4AC7-AAAB-4F3B8015DEA4}">
            <xm:f>tbl_choices!$C$9</xm:f>
            <x14:dxf>
              <font>
                <b/>
                <i val="0"/>
                <color theme="0"/>
              </font>
              <fill>
                <patternFill>
                  <bgColor rgb="FFFF0000"/>
                </patternFill>
              </fill>
            </x14:dxf>
          </x14:cfRule>
          <x14:cfRule type="cellIs" priority="131" operator="equal" id="{1F1CE1A7-744F-4F54-9C19-DC33D1354339}">
            <xm:f>tbl_choices!$C$8</xm:f>
            <x14:dxf>
              <font>
                <b/>
                <i val="0"/>
                <color theme="0"/>
              </font>
              <fill>
                <patternFill>
                  <bgColor rgb="FFFFC000"/>
                </patternFill>
              </fill>
            </x14:dxf>
          </x14:cfRule>
          <x14:cfRule type="cellIs" priority="132" operator="equal" id="{C2B02965-B528-47E0-BCC3-9BB554C7D1F3}">
            <xm:f>tbl_choices!$C$7</xm:f>
            <x14:dxf>
              <font>
                <b/>
                <i val="0"/>
                <color theme="0"/>
              </font>
              <fill>
                <patternFill>
                  <bgColor rgb="FF70AD47"/>
                </patternFill>
              </fill>
            </x14:dxf>
          </x14:cfRule>
          <xm:sqref>J58</xm:sqref>
        </x14:conditionalFormatting>
        <x14:conditionalFormatting xmlns:xm="http://schemas.microsoft.com/office/excel/2006/main">
          <x14:cfRule type="cellIs" priority="125" operator="equal" id="{AB16E72C-4AC5-47BB-BFB8-C8EFE8894187}">
            <xm:f>tbl_choices!$D$7</xm:f>
            <x14:dxf>
              <font>
                <color theme="0"/>
              </font>
              <fill>
                <patternFill>
                  <bgColor rgb="FF757575"/>
                </patternFill>
              </fill>
            </x14:dxf>
          </x14:cfRule>
          <x14:cfRule type="cellIs" priority="126" operator="equal" id="{1DEDBFE5-08C5-470E-B914-6B22E54BAECF}">
            <xm:f>tbl_choices!$C$9</xm:f>
            <x14:dxf>
              <font>
                <b/>
                <i val="0"/>
                <color theme="0"/>
              </font>
              <fill>
                <patternFill>
                  <bgColor rgb="FFFF0000"/>
                </patternFill>
              </fill>
            </x14:dxf>
          </x14:cfRule>
          <x14:cfRule type="cellIs" priority="127" operator="equal" id="{AF2C9252-9B6A-4833-AB3C-0C74E0D1BC1A}">
            <xm:f>tbl_choices!$C$8</xm:f>
            <x14:dxf>
              <font>
                <b/>
                <i val="0"/>
                <color theme="0"/>
              </font>
              <fill>
                <patternFill>
                  <bgColor rgb="FFFFC000"/>
                </patternFill>
              </fill>
            </x14:dxf>
          </x14:cfRule>
          <x14:cfRule type="cellIs" priority="128" operator="equal" id="{DCB90132-C32B-4CC8-BCE7-E7CB5BD9B238}">
            <xm:f>tbl_choices!$C$7</xm:f>
            <x14:dxf>
              <font>
                <b/>
                <i val="0"/>
                <color theme="0"/>
              </font>
              <fill>
                <patternFill>
                  <bgColor rgb="FF70AD47"/>
                </patternFill>
              </fill>
            </x14:dxf>
          </x14:cfRule>
          <xm:sqref>J59</xm:sqref>
        </x14:conditionalFormatting>
        <x14:conditionalFormatting xmlns:xm="http://schemas.microsoft.com/office/excel/2006/main">
          <x14:cfRule type="cellIs" priority="121" operator="equal" id="{5A7B138D-9CD9-45A3-983C-8C6777D8739A}">
            <xm:f>tbl_choices!$D$7</xm:f>
            <x14:dxf>
              <font>
                <color theme="0"/>
              </font>
              <fill>
                <patternFill>
                  <bgColor rgb="FF757575"/>
                </patternFill>
              </fill>
            </x14:dxf>
          </x14:cfRule>
          <x14:cfRule type="cellIs" priority="122" operator="equal" id="{4D7BF0C4-ACB1-4E4E-BC28-96414B14ADEC}">
            <xm:f>tbl_choices!$C$9</xm:f>
            <x14:dxf>
              <font>
                <b/>
                <i val="0"/>
                <color theme="0"/>
              </font>
              <fill>
                <patternFill>
                  <bgColor rgb="FFFF0000"/>
                </patternFill>
              </fill>
            </x14:dxf>
          </x14:cfRule>
          <x14:cfRule type="cellIs" priority="123" operator="equal" id="{2C7862A3-0F4B-4DBE-88D4-DDF5A4A4EEBE}">
            <xm:f>tbl_choices!$C$8</xm:f>
            <x14:dxf>
              <font>
                <b/>
                <i val="0"/>
                <color theme="0"/>
              </font>
              <fill>
                <patternFill>
                  <bgColor rgb="FFFFC000"/>
                </patternFill>
              </fill>
            </x14:dxf>
          </x14:cfRule>
          <x14:cfRule type="cellIs" priority="124" operator="equal" id="{DFC72B39-AF03-426A-98CE-3E2C4B873D22}">
            <xm:f>tbl_choices!$C$7</xm:f>
            <x14:dxf>
              <font>
                <b/>
                <i val="0"/>
                <color theme="0"/>
              </font>
              <fill>
                <patternFill>
                  <bgColor rgb="FF70AD47"/>
                </patternFill>
              </fill>
            </x14:dxf>
          </x14:cfRule>
          <xm:sqref>J50</xm:sqref>
        </x14:conditionalFormatting>
        <x14:conditionalFormatting xmlns:xm="http://schemas.microsoft.com/office/excel/2006/main">
          <x14:cfRule type="cellIs" priority="117" operator="equal" id="{72AF4EEC-1459-4A51-96DC-5E32DC262623}">
            <xm:f>tbl_choices!$D$7</xm:f>
            <x14:dxf>
              <font>
                <color theme="0"/>
              </font>
              <fill>
                <patternFill>
                  <bgColor rgb="FF757575"/>
                </patternFill>
              </fill>
            </x14:dxf>
          </x14:cfRule>
          <x14:cfRule type="cellIs" priority="118" operator="equal" id="{4A6CE955-4760-4B4A-9FFC-2AD599C0AF32}">
            <xm:f>tbl_choices!$C$9</xm:f>
            <x14:dxf>
              <font>
                <b/>
                <i val="0"/>
                <color theme="0"/>
              </font>
              <fill>
                <patternFill>
                  <bgColor rgb="FFFF0000"/>
                </patternFill>
              </fill>
            </x14:dxf>
          </x14:cfRule>
          <x14:cfRule type="cellIs" priority="119" operator="equal" id="{48C0F57B-B051-472D-AB0B-B6E605B96665}">
            <xm:f>tbl_choices!$C$8</xm:f>
            <x14:dxf>
              <font>
                <b/>
                <i val="0"/>
                <color theme="0"/>
              </font>
              <fill>
                <patternFill>
                  <bgColor rgb="FFFFC000"/>
                </patternFill>
              </fill>
            </x14:dxf>
          </x14:cfRule>
          <x14:cfRule type="cellIs" priority="120" operator="equal" id="{D5D99A44-B9F2-4ED3-8879-DA59E625C906}">
            <xm:f>tbl_choices!$C$7</xm:f>
            <x14:dxf>
              <font>
                <b/>
                <i val="0"/>
                <color theme="0"/>
              </font>
              <fill>
                <patternFill>
                  <bgColor rgb="FF70AD47"/>
                </patternFill>
              </fill>
            </x14:dxf>
          </x14:cfRule>
          <xm:sqref>J61</xm:sqref>
        </x14:conditionalFormatting>
        <x14:conditionalFormatting xmlns:xm="http://schemas.microsoft.com/office/excel/2006/main">
          <x14:cfRule type="cellIs" priority="113" operator="equal" id="{C531951E-B158-40A2-8B66-803E703777F2}">
            <xm:f>tbl_choices!$D$7</xm:f>
            <x14:dxf>
              <font>
                <color theme="0"/>
              </font>
              <fill>
                <patternFill>
                  <bgColor rgb="FF757575"/>
                </patternFill>
              </fill>
            </x14:dxf>
          </x14:cfRule>
          <x14:cfRule type="cellIs" priority="114" operator="equal" id="{4941B7F5-DA8D-4854-B454-C016A58021B7}">
            <xm:f>tbl_choices!$C$9</xm:f>
            <x14:dxf>
              <font>
                <b/>
                <i val="0"/>
                <color theme="0"/>
              </font>
              <fill>
                <patternFill>
                  <bgColor rgb="FFFF0000"/>
                </patternFill>
              </fill>
            </x14:dxf>
          </x14:cfRule>
          <x14:cfRule type="cellIs" priority="115" operator="equal" id="{E8CC75FB-309F-46C2-9BB8-A28A8B21E7C0}">
            <xm:f>tbl_choices!$C$8</xm:f>
            <x14:dxf>
              <font>
                <b/>
                <i val="0"/>
                <color theme="0"/>
              </font>
              <fill>
                <patternFill>
                  <bgColor rgb="FFFFC000"/>
                </patternFill>
              </fill>
            </x14:dxf>
          </x14:cfRule>
          <x14:cfRule type="cellIs" priority="116" operator="equal" id="{D03BD775-8FAF-4027-B808-8C18132A8054}">
            <xm:f>tbl_choices!$C$7</xm:f>
            <x14:dxf>
              <font>
                <b/>
                <i val="0"/>
                <color theme="0"/>
              </font>
              <fill>
                <patternFill>
                  <bgColor rgb="FF70AD47"/>
                </patternFill>
              </fill>
            </x14:dxf>
          </x14:cfRule>
          <xm:sqref>J62</xm:sqref>
        </x14:conditionalFormatting>
        <x14:conditionalFormatting xmlns:xm="http://schemas.microsoft.com/office/excel/2006/main">
          <x14:cfRule type="cellIs" priority="109" operator="equal" id="{0C134E7B-7882-4BAF-A674-85CFF87F2E24}">
            <xm:f>tbl_choices!$D$7</xm:f>
            <x14:dxf>
              <font>
                <color theme="0"/>
              </font>
              <fill>
                <patternFill>
                  <bgColor rgb="FF757575"/>
                </patternFill>
              </fill>
            </x14:dxf>
          </x14:cfRule>
          <x14:cfRule type="cellIs" priority="110" operator="equal" id="{02C3AC58-8A2C-47DD-B715-71FCD3887CB5}">
            <xm:f>tbl_choices!$C$9</xm:f>
            <x14:dxf>
              <font>
                <b/>
                <i val="0"/>
                <color theme="0"/>
              </font>
              <fill>
                <patternFill>
                  <bgColor rgb="FFFF0000"/>
                </patternFill>
              </fill>
            </x14:dxf>
          </x14:cfRule>
          <x14:cfRule type="cellIs" priority="111" operator="equal" id="{BD695348-00D3-46A3-B188-6C3E234C283D}">
            <xm:f>tbl_choices!$C$8</xm:f>
            <x14:dxf>
              <font>
                <b/>
                <i val="0"/>
                <color theme="0"/>
              </font>
              <fill>
                <patternFill>
                  <bgColor rgb="FFFFC000"/>
                </patternFill>
              </fill>
            </x14:dxf>
          </x14:cfRule>
          <x14:cfRule type="cellIs" priority="112" operator="equal" id="{11178B3C-8605-400F-8CE5-55F9A9FB0967}">
            <xm:f>tbl_choices!$C$7</xm:f>
            <x14:dxf>
              <font>
                <b/>
                <i val="0"/>
                <color theme="0"/>
              </font>
              <fill>
                <patternFill>
                  <bgColor rgb="FF70AD47"/>
                </patternFill>
              </fill>
            </x14:dxf>
          </x14:cfRule>
          <xm:sqref>J60</xm:sqref>
        </x14:conditionalFormatting>
        <x14:conditionalFormatting xmlns:xm="http://schemas.microsoft.com/office/excel/2006/main">
          <x14:cfRule type="cellIs" priority="105" operator="equal" id="{BA6E5A96-85F1-4144-BC34-C0205E5221F4}">
            <xm:f>tbl_choices!$D$7</xm:f>
            <x14:dxf>
              <font>
                <color theme="0"/>
              </font>
              <fill>
                <patternFill>
                  <bgColor rgb="FF757575"/>
                </patternFill>
              </fill>
            </x14:dxf>
          </x14:cfRule>
          <x14:cfRule type="cellIs" priority="106" operator="equal" id="{BB92CE88-851A-4185-B304-03BEF6678F61}">
            <xm:f>tbl_choices!$C$9</xm:f>
            <x14:dxf>
              <font>
                <b/>
                <i val="0"/>
                <color theme="0"/>
              </font>
              <fill>
                <patternFill>
                  <bgColor rgb="FFFF0000"/>
                </patternFill>
              </fill>
            </x14:dxf>
          </x14:cfRule>
          <x14:cfRule type="cellIs" priority="107" operator="equal" id="{CC485C59-5F5E-4B12-9B7E-111429AF5479}">
            <xm:f>tbl_choices!$C$8</xm:f>
            <x14:dxf>
              <font>
                <b/>
                <i val="0"/>
                <color theme="0"/>
              </font>
              <fill>
                <patternFill>
                  <bgColor rgb="FFFFC000"/>
                </patternFill>
              </fill>
            </x14:dxf>
          </x14:cfRule>
          <x14:cfRule type="cellIs" priority="108" operator="equal" id="{24FE0201-F9F5-4033-8983-A090797A8B60}">
            <xm:f>tbl_choices!$C$7</xm:f>
            <x14:dxf>
              <font>
                <b/>
                <i val="0"/>
                <color theme="0"/>
              </font>
              <fill>
                <patternFill>
                  <bgColor rgb="FF70AD47"/>
                </patternFill>
              </fill>
            </x14:dxf>
          </x14:cfRule>
          <xm:sqref>J64:J68</xm:sqref>
        </x14:conditionalFormatting>
        <x14:conditionalFormatting xmlns:xm="http://schemas.microsoft.com/office/excel/2006/main">
          <x14:cfRule type="cellIs" priority="101" operator="equal" id="{E1EE01C2-8C97-433D-A44E-8B31E557872D}">
            <xm:f>tbl_choices!$D$7</xm:f>
            <x14:dxf>
              <font>
                <color theme="0"/>
              </font>
              <fill>
                <patternFill>
                  <bgColor rgb="FF757575"/>
                </patternFill>
              </fill>
            </x14:dxf>
          </x14:cfRule>
          <x14:cfRule type="cellIs" priority="102" operator="equal" id="{D118435C-990F-4A7C-8DAC-93BD4AB2DB0D}">
            <xm:f>tbl_choices!$C$9</xm:f>
            <x14:dxf>
              <font>
                <b/>
                <i val="0"/>
                <color theme="0"/>
              </font>
              <fill>
                <patternFill>
                  <bgColor rgb="FFFF0000"/>
                </patternFill>
              </fill>
            </x14:dxf>
          </x14:cfRule>
          <x14:cfRule type="cellIs" priority="103" operator="equal" id="{9BBE9965-9BDD-49F3-BD48-3A7A48060DD8}">
            <xm:f>tbl_choices!$C$8</xm:f>
            <x14:dxf>
              <font>
                <b/>
                <i val="0"/>
                <color theme="0"/>
              </font>
              <fill>
                <patternFill>
                  <bgColor rgb="FFFFC000"/>
                </patternFill>
              </fill>
            </x14:dxf>
          </x14:cfRule>
          <x14:cfRule type="cellIs" priority="104" operator="equal" id="{03327C9E-DFE4-4ABE-BD37-F92D5D1F7E36}">
            <xm:f>tbl_choices!$C$7</xm:f>
            <x14:dxf>
              <font>
                <b/>
                <i val="0"/>
                <color theme="0"/>
              </font>
              <fill>
                <patternFill>
                  <bgColor rgb="FF70AD47"/>
                </patternFill>
              </fill>
            </x14:dxf>
          </x14:cfRule>
          <xm:sqref>J63</xm:sqref>
        </x14:conditionalFormatting>
        <x14:conditionalFormatting xmlns:xm="http://schemas.microsoft.com/office/excel/2006/main">
          <x14:cfRule type="cellIs" priority="97" operator="equal" id="{3C5B8606-E9F8-4ACE-A23C-0CC75F5879EE}">
            <xm:f>tbl_choices!$D$7</xm:f>
            <x14:dxf>
              <font>
                <color theme="0"/>
              </font>
              <fill>
                <patternFill>
                  <bgColor rgb="FF757575"/>
                </patternFill>
              </fill>
            </x14:dxf>
          </x14:cfRule>
          <x14:cfRule type="cellIs" priority="98" operator="equal" id="{38F63A4C-A1AD-45A8-BEA9-C22C3E0B0718}">
            <xm:f>tbl_choices!$C$9</xm:f>
            <x14:dxf>
              <font>
                <b/>
                <i val="0"/>
                <color theme="0"/>
              </font>
              <fill>
                <patternFill>
                  <bgColor rgb="FFFF0000"/>
                </patternFill>
              </fill>
            </x14:dxf>
          </x14:cfRule>
          <x14:cfRule type="cellIs" priority="99" operator="equal" id="{AAC443AB-9AC7-45F9-97D9-7D937010960B}">
            <xm:f>tbl_choices!$C$8</xm:f>
            <x14:dxf>
              <font>
                <b/>
                <i val="0"/>
                <color theme="0"/>
              </font>
              <fill>
                <patternFill>
                  <bgColor rgb="FFFFC000"/>
                </patternFill>
              </fill>
            </x14:dxf>
          </x14:cfRule>
          <x14:cfRule type="cellIs" priority="100" operator="equal" id="{9647C55A-0D92-4C45-BF8B-BC4384C63F4E}">
            <xm:f>tbl_choices!$C$7</xm:f>
            <x14:dxf>
              <font>
                <b/>
                <i val="0"/>
                <color theme="0"/>
              </font>
              <fill>
                <patternFill>
                  <bgColor rgb="FF70AD47"/>
                </patternFill>
              </fill>
            </x14:dxf>
          </x14:cfRule>
          <xm:sqref>J70:J72</xm:sqref>
        </x14:conditionalFormatting>
        <x14:conditionalFormatting xmlns:xm="http://schemas.microsoft.com/office/excel/2006/main">
          <x14:cfRule type="cellIs" priority="93" operator="equal" id="{C5E9A57C-9DAC-486B-B834-24B2E28F7500}">
            <xm:f>tbl_choices!$D$7</xm:f>
            <x14:dxf>
              <font>
                <color theme="0"/>
              </font>
              <fill>
                <patternFill>
                  <bgColor rgb="FF757575"/>
                </patternFill>
              </fill>
            </x14:dxf>
          </x14:cfRule>
          <x14:cfRule type="cellIs" priority="94" operator="equal" id="{BB55DACC-4ABD-4158-8093-D5D061FC4174}">
            <xm:f>tbl_choices!$C$9</xm:f>
            <x14:dxf>
              <font>
                <b/>
                <i val="0"/>
                <color theme="0"/>
              </font>
              <fill>
                <patternFill>
                  <bgColor rgb="FFFF0000"/>
                </patternFill>
              </fill>
            </x14:dxf>
          </x14:cfRule>
          <x14:cfRule type="cellIs" priority="95" operator="equal" id="{A3800919-E0A1-422E-8E61-62F7BF33F590}">
            <xm:f>tbl_choices!$C$8</xm:f>
            <x14:dxf>
              <font>
                <b/>
                <i val="0"/>
                <color theme="0"/>
              </font>
              <fill>
                <patternFill>
                  <bgColor rgb="FFFFC000"/>
                </patternFill>
              </fill>
            </x14:dxf>
          </x14:cfRule>
          <x14:cfRule type="cellIs" priority="96" operator="equal" id="{B792905B-9A1C-4AAE-BAF7-20C4EB0D3D87}">
            <xm:f>tbl_choices!$C$7</xm:f>
            <x14:dxf>
              <font>
                <b/>
                <i val="0"/>
                <color theme="0"/>
              </font>
              <fill>
                <patternFill>
                  <bgColor rgb="FF70AD47"/>
                </patternFill>
              </fill>
            </x14:dxf>
          </x14:cfRule>
          <xm:sqref>J69</xm:sqref>
        </x14:conditionalFormatting>
        <x14:conditionalFormatting xmlns:xm="http://schemas.microsoft.com/office/excel/2006/main">
          <x14:cfRule type="cellIs" priority="89" operator="equal" id="{1595FD24-A4BC-4C32-85EE-8B580EFCF873}">
            <xm:f>tbl_choices!$D$7</xm:f>
            <x14:dxf>
              <font>
                <color theme="0"/>
              </font>
              <fill>
                <patternFill>
                  <bgColor rgb="FF757575"/>
                </patternFill>
              </fill>
            </x14:dxf>
          </x14:cfRule>
          <x14:cfRule type="cellIs" priority="90" operator="equal" id="{4BB4FEDD-AB42-407E-BA0D-7CB18A5D1FA4}">
            <xm:f>tbl_choices!$C$9</xm:f>
            <x14:dxf>
              <font>
                <b/>
                <i val="0"/>
                <color theme="0"/>
              </font>
              <fill>
                <patternFill>
                  <bgColor rgb="FFFF0000"/>
                </patternFill>
              </fill>
            </x14:dxf>
          </x14:cfRule>
          <x14:cfRule type="cellIs" priority="91" operator="equal" id="{87AB1C90-7DD6-4A32-AAF0-5BC8D725D746}">
            <xm:f>tbl_choices!$C$8</xm:f>
            <x14:dxf>
              <font>
                <b/>
                <i val="0"/>
                <color theme="0"/>
              </font>
              <fill>
                <patternFill>
                  <bgColor rgb="FFFFC000"/>
                </patternFill>
              </fill>
            </x14:dxf>
          </x14:cfRule>
          <x14:cfRule type="cellIs" priority="92" operator="equal" id="{B522C161-6111-4B71-B111-4E5C6E98ABC2}">
            <xm:f>tbl_choices!$C$7</xm:f>
            <x14:dxf>
              <font>
                <b/>
                <i val="0"/>
                <color theme="0"/>
              </font>
              <fill>
                <patternFill>
                  <bgColor rgb="FF70AD47"/>
                </patternFill>
              </fill>
            </x14:dxf>
          </x14:cfRule>
          <xm:sqref>J74:J76</xm:sqref>
        </x14:conditionalFormatting>
        <x14:conditionalFormatting xmlns:xm="http://schemas.microsoft.com/office/excel/2006/main">
          <x14:cfRule type="cellIs" priority="85" operator="equal" id="{1C8E6E06-1029-4322-8149-6E69D6C4FB8B}">
            <xm:f>tbl_choices!$D$7</xm:f>
            <x14:dxf>
              <font>
                <color theme="0"/>
              </font>
              <fill>
                <patternFill>
                  <bgColor rgb="FF757575"/>
                </patternFill>
              </fill>
            </x14:dxf>
          </x14:cfRule>
          <x14:cfRule type="cellIs" priority="86" operator="equal" id="{093CFF78-A462-4A93-9AA5-319C459FCD0B}">
            <xm:f>tbl_choices!$C$9</xm:f>
            <x14:dxf>
              <font>
                <b/>
                <i val="0"/>
                <color theme="0"/>
              </font>
              <fill>
                <patternFill>
                  <bgColor rgb="FFFF0000"/>
                </patternFill>
              </fill>
            </x14:dxf>
          </x14:cfRule>
          <x14:cfRule type="cellIs" priority="87" operator="equal" id="{F62C8680-750E-4D4A-B5A2-48A591C3F385}">
            <xm:f>tbl_choices!$C$8</xm:f>
            <x14:dxf>
              <font>
                <b/>
                <i val="0"/>
                <color theme="0"/>
              </font>
              <fill>
                <patternFill>
                  <bgColor rgb="FFFFC000"/>
                </patternFill>
              </fill>
            </x14:dxf>
          </x14:cfRule>
          <x14:cfRule type="cellIs" priority="88" operator="equal" id="{6B684792-3ABC-412C-8709-32BB4C2F200F}">
            <xm:f>tbl_choices!$C$7</xm:f>
            <x14:dxf>
              <font>
                <b/>
                <i val="0"/>
                <color theme="0"/>
              </font>
              <fill>
                <patternFill>
                  <bgColor rgb="FF70AD47"/>
                </patternFill>
              </fill>
            </x14:dxf>
          </x14:cfRule>
          <xm:sqref>J73</xm:sqref>
        </x14:conditionalFormatting>
        <x14:conditionalFormatting xmlns:xm="http://schemas.microsoft.com/office/excel/2006/main">
          <x14:cfRule type="cellIs" priority="81" operator="equal" id="{F762B761-45F7-4278-844E-89FEAB0C9B1D}">
            <xm:f>tbl_choices!$D$7</xm:f>
            <x14:dxf>
              <font>
                <color theme="0"/>
              </font>
              <fill>
                <patternFill>
                  <bgColor rgb="FF757575"/>
                </patternFill>
              </fill>
            </x14:dxf>
          </x14:cfRule>
          <x14:cfRule type="cellIs" priority="82" operator="equal" id="{EC26BD18-761B-449E-A3D3-CD82148EF57A}">
            <xm:f>tbl_choices!$C$9</xm:f>
            <x14:dxf>
              <font>
                <b/>
                <i val="0"/>
                <color theme="0"/>
              </font>
              <fill>
                <patternFill>
                  <bgColor rgb="FFFF0000"/>
                </patternFill>
              </fill>
            </x14:dxf>
          </x14:cfRule>
          <x14:cfRule type="cellIs" priority="83" operator="equal" id="{623AB006-9A69-4DCD-B7DD-BFD1CB565460}">
            <xm:f>tbl_choices!$C$8</xm:f>
            <x14:dxf>
              <font>
                <b/>
                <i val="0"/>
                <color theme="0"/>
              </font>
              <fill>
                <patternFill>
                  <bgColor rgb="FFFFC000"/>
                </patternFill>
              </fill>
            </x14:dxf>
          </x14:cfRule>
          <x14:cfRule type="cellIs" priority="84" operator="equal" id="{659BFE68-6D33-4651-9687-297141C2598C}">
            <xm:f>tbl_choices!$C$7</xm:f>
            <x14:dxf>
              <font>
                <b/>
                <i val="0"/>
                <color theme="0"/>
              </font>
              <fill>
                <patternFill>
                  <bgColor rgb="FF70AD47"/>
                </patternFill>
              </fill>
            </x14:dxf>
          </x14:cfRule>
          <xm:sqref>J79:J81</xm:sqref>
        </x14:conditionalFormatting>
        <x14:conditionalFormatting xmlns:xm="http://schemas.microsoft.com/office/excel/2006/main">
          <x14:cfRule type="cellIs" priority="77" operator="equal" id="{85971CC6-0A83-4AD8-B3D7-DF782A1772AD}">
            <xm:f>tbl_choices!$D$7</xm:f>
            <x14:dxf>
              <font>
                <color theme="0"/>
              </font>
              <fill>
                <patternFill>
                  <bgColor rgb="FF757575"/>
                </patternFill>
              </fill>
            </x14:dxf>
          </x14:cfRule>
          <x14:cfRule type="cellIs" priority="78" operator="equal" id="{C69E8039-8848-4813-81D8-2BECB7AB4D79}">
            <xm:f>tbl_choices!$C$9</xm:f>
            <x14:dxf>
              <font>
                <b/>
                <i val="0"/>
                <color theme="0"/>
              </font>
              <fill>
                <patternFill>
                  <bgColor rgb="FFFF0000"/>
                </patternFill>
              </fill>
            </x14:dxf>
          </x14:cfRule>
          <x14:cfRule type="cellIs" priority="79" operator="equal" id="{1D85099A-0274-4640-B1BA-E53774803A88}">
            <xm:f>tbl_choices!$C$8</xm:f>
            <x14:dxf>
              <font>
                <b/>
                <i val="0"/>
                <color theme="0"/>
              </font>
              <fill>
                <patternFill>
                  <bgColor rgb="FFFFC000"/>
                </patternFill>
              </fill>
            </x14:dxf>
          </x14:cfRule>
          <x14:cfRule type="cellIs" priority="80" operator="equal" id="{5808481A-F998-405E-B089-1DE73B0DAA0B}">
            <xm:f>tbl_choices!$C$7</xm:f>
            <x14:dxf>
              <font>
                <b/>
                <i val="0"/>
                <color theme="0"/>
              </font>
              <fill>
                <patternFill>
                  <bgColor rgb="FF70AD47"/>
                </patternFill>
              </fill>
            </x14:dxf>
          </x14:cfRule>
          <xm:sqref>J78</xm:sqref>
        </x14:conditionalFormatting>
        <x14:conditionalFormatting xmlns:xm="http://schemas.microsoft.com/office/excel/2006/main">
          <x14:cfRule type="cellIs" priority="73" operator="equal" id="{4FD7532B-5DEC-4806-A5EE-9B2B8EDF6B2F}">
            <xm:f>tbl_choices!$D$7</xm:f>
            <x14:dxf>
              <font>
                <color theme="0"/>
              </font>
              <fill>
                <patternFill>
                  <bgColor rgb="FF757575"/>
                </patternFill>
              </fill>
            </x14:dxf>
          </x14:cfRule>
          <x14:cfRule type="cellIs" priority="74" operator="equal" id="{506DC0E5-5415-4756-8D84-018518881C0B}">
            <xm:f>tbl_choices!$C$9</xm:f>
            <x14:dxf>
              <font>
                <b/>
                <i val="0"/>
                <color theme="0"/>
              </font>
              <fill>
                <patternFill>
                  <bgColor rgb="FFFF0000"/>
                </patternFill>
              </fill>
            </x14:dxf>
          </x14:cfRule>
          <x14:cfRule type="cellIs" priority="75" operator="equal" id="{701A3B9C-117B-46AC-B93A-55B278936FCF}">
            <xm:f>tbl_choices!$C$8</xm:f>
            <x14:dxf>
              <font>
                <b/>
                <i val="0"/>
                <color theme="0"/>
              </font>
              <fill>
                <patternFill>
                  <bgColor rgb="FFFFC000"/>
                </patternFill>
              </fill>
            </x14:dxf>
          </x14:cfRule>
          <x14:cfRule type="cellIs" priority="76" operator="equal" id="{B064BC4E-52C3-4B38-BAB8-98A4E5970D31}">
            <xm:f>tbl_choices!$C$7</xm:f>
            <x14:dxf>
              <font>
                <b/>
                <i val="0"/>
                <color theme="0"/>
              </font>
              <fill>
                <patternFill>
                  <bgColor rgb="FF70AD47"/>
                </patternFill>
              </fill>
            </x14:dxf>
          </x14:cfRule>
          <xm:sqref>J84:J85</xm:sqref>
        </x14:conditionalFormatting>
        <x14:conditionalFormatting xmlns:xm="http://schemas.microsoft.com/office/excel/2006/main">
          <x14:cfRule type="cellIs" priority="69" operator="equal" id="{4AE8D8DA-4569-4CF7-AC54-348D67FD8C6E}">
            <xm:f>tbl_choices!$D$7</xm:f>
            <x14:dxf>
              <font>
                <color theme="0"/>
              </font>
              <fill>
                <patternFill>
                  <bgColor rgb="FF757575"/>
                </patternFill>
              </fill>
            </x14:dxf>
          </x14:cfRule>
          <x14:cfRule type="cellIs" priority="70" operator="equal" id="{BF346A5F-137E-4031-A998-DE7FB09F2770}">
            <xm:f>tbl_choices!$C$9</xm:f>
            <x14:dxf>
              <font>
                <b/>
                <i val="0"/>
                <color theme="0"/>
              </font>
              <fill>
                <patternFill>
                  <bgColor rgb="FFFF0000"/>
                </patternFill>
              </fill>
            </x14:dxf>
          </x14:cfRule>
          <x14:cfRule type="cellIs" priority="71" operator="equal" id="{C19FD8F8-A8BE-4809-9824-2CEAABDBB2E7}">
            <xm:f>tbl_choices!$C$8</xm:f>
            <x14:dxf>
              <font>
                <b/>
                <i val="0"/>
                <color theme="0"/>
              </font>
              <fill>
                <patternFill>
                  <bgColor rgb="FFFFC000"/>
                </patternFill>
              </fill>
            </x14:dxf>
          </x14:cfRule>
          <x14:cfRule type="cellIs" priority="72" operator="equal" id="{FECFA47F-F7DE-4E3B-9607-9BFF381B228E}">
            <xm:f>tbl_choices!$C$7</xm:f>
            <x14:dxf>
              <font>
                <b/>
                <i val="0"/>
                <color theme="0"/>
              </font>
              <fill>
                <patternFill>
                  <bgColor rgb="FF70AD47"/>
                </patternFill>
              </fill>
            </x14:dxf>
          </x14:cfRule>
          <xm:sqref>J83</xm:sqref>
        </x14:conditionalFormatting>
        <x14:conditionalFormatting xmlns:xm="http://schemas.microsoft.com/office/excel/2006/main">
          <x14:cfRule type="cellIs" priority="65" operator="equal" id="{01181113-4F7D-4D2F-85CD-BA8FB7DDBFB6}">
            <xm:f>tbl_choices!$D$7</xm:f>
            <x14:dxf>
              <font>
                <color theme="0"/>
              </font>
              <fill>
                <patternFill>
                  <bgColor rgb="FF757575"/>
                </patternFill>
              </fill>
            </x14:dxf>
          </x14:cfRule>
          <x14:cfRule type="cellIs" priority="66" operator="equal" id="{6073404D-4172-49C3-8CAE-8F6AF42B5471}">
            <xm:f>tbl_choices!$C$9</xm:f>
            <x14:dxf>
              <font>
                <b/>
                <i val="0"/>
                <color theme="0"/>
              </font>
              <fill>
                <patternFill>
                  <bgColor rgb="FFFF0000"/>
                </patternFill>
              </fill>
            </x14:dxf>
          </x14:cfRule>
          <x14:cfRule type="cellIs" priority="67" operator="equal" id="{20FA352B-5428-4EAB-9CB8-112A4D7C3917}">
            <xm:f>tbl_choices!$C$8</xm:f>
            <x14:dxf>
              <font>
                <b/>
                <i val="0"/>
                <color theme="0"/>
              </font>
              <fill>
                <patternFill>
                  <bgColor rgb="FFFFC000"/>
                </patternFill>
              </fill>
            </x14:dxf>
          </x14:cfRule>
          <x14:cfRule type="cellIs" priority="68" operator="equal" id="{0C0A27B1-64B7-4EDD-ACBF-901B6BFECBBE}">
            <xm:f>tbl_choices!$C$7</xm:f>
            <x14:dxf>
              <font>
                <b/>
                <i val="0"/>
                <color theme="0"/>
              </font>
              <fill>
                <patternFill>
                  <bgColor rgb="FF70AD47"/>
                </patternFill>
              </fill>
            </x14:dxf>
          </x14:cfRule>
          <xm:sqref>J88:J92</xm:sqref>
        </x14:conditionalFormatting>
        <x14:conditionalFormatting xmlns:xm="http://schemas.microsoft.com/office/excel/2006/main">
          <x14:cfRule type="cellIs" priority="61" operator="equal" id="{05178D71-E463-47A9-83DA-CEE8BE529AA3}">
            <xm:f>tbl_choices!$D$7</xm:f>
            <x14:dxf>
              <font>
                <color theme="0"/>
              </font>
              <fill>
                <patternFill>
                  <bgColor rgb="FF757575"/>
                </patternFill>
              </fill>
            </x14:dxf>
          </x14:cfRule>
          <x14:cfRule type="cellIs" priority="62" operator="equal" id="{FE15B5EF-D6B8-4C68-815E-91EFF04629A9}">
            <xm:f>tbl_choices!$C$9</xm:f>
            <x14:dxf>
              <font>
                <b/>
                <i val="0"/>
                <color theme="0"/>
              </font>
              <fill>
                <patternFill>
                  <bgColor rgb="FFFF0000"/>
                </patternFill>
              </fill>
            </x14:dxf>
          </x14:cfRule>
          <x14:cfRule type="cellIs" priority="63" operator="equal" id="{BC0EA3CE-91E0-439B-9191-689FC6ECA60E}">
            <xm:f>tbl_choices!$C$8</xm:f>
            <x14:dxf>
              <font>
                <b/>
                <i val="0"/>
                <color theme="0"/>
              </font>
              <fill>
                <patternFill>
                  <bgColor rgb="FFFFC000"/>
                </patternFill>
              </fill>
            </x14:dxf>
          </x14:cfRule>
          <x14:cfRule type="cellIs" priority="64" operator="equal" id="{773DAFEA-456B-42BD-A140-80C31B77706A}">
            <xm:f>tbl_choices!$C$7</xm:f>
            <x14:dxf>
              <font>
                <b/>
                <i val="0"/>
                <color theme="0"/>
              </font>
              <fill>
                <patternFill>
                  <bgColor rgb="FF70AD47"/>
                </patternFill>
              </fill>
            </x14:dxf>
          </x14:cfRule>
          <xm:sqref>J87</xm:sqref>
        </x14:conditionalFormatting>
        <x14:conditionalFormatting xmlns:xm="http://schemas.microsoft.com/office/excel/2006/main">
          <x14:cfRule type="cellIs" priority="57" operator="equal" id="{1AF22C80-247D-4FA6-AA75-C916CF9A0755}">
            <xm:f>tbl_choices!$D$7</xm:f>
            <x14:dxf>
              <font>
                <color theme="0"/>
              </font>
              <fill>
                <patternFill>
                  <bgColor rgb="FF757575"/>
                </patternFill>
              </fill>
            </x14:dxf>
          </x14:cfRule>
          <x14:cfRule type="cellIs" priority="58" operator="equal" id="{95F58859-3AAE-4E1E-B4DC-C81F04B2F3F5}">
            <xm:f>tbl_choices!$C$9</xm:f>
            <x14:dxf>
              <font>
                <b/>
                <i val="0"/>
                <color theme="0"/>
              </font>
              <fill>
                <patternFill>
                  <bgColor rgb="FFFF0000"/>
                </patternFill>
              </fill>
            </x14:dxf>
          </x14:cfRule>
          <x14:cfRule type="cellIs" priority="59" operator="equal" id="{3A8A85F3-07C1-496C-8DDC-0F09698C6FE1}">
            <xm:f>tbl_choices!$C$8</xm:f>
            <x14:dxf>
              <font>
                <b/>
                <i val="0"/>
                <color theme="0"/>
              </font>
              <fill>
                <patternFill>
                  <bgColor rgb="FFFFC000"/>
                </patternFill>
              </fill>
            </x14:dxf>
          </x14:cfRule>
          <x14:cfRule type="cellIs" priority="60" operator="equal" id="{BD9FF592-341D-4ADC-A78C-CEB9E9E8C564}">
            <xm:f>tbl_choices!$C$7</xm:f>
            <x14:dxf>
              <font>
                <b/>
                <i val="0"/>
                <color theme="0"/>
              </font>
              <fill>
                <patternFill>
                  <bgColor rgb="FF70AD47"/>
                </patternFill>
              </fill>
            </x14:dxf>
          </x14:cfRule>
          <xm:sqref>J95:J97</xm:sqref>
        </x14:conditionalFormatting>
        <x14:conditionalFormatting xmlns:xm="http://schemas.microsoft.com/office/excel/2006/main">
          <x14:cfRule type="cellIs" priority="53" operator="equal" id="{9ABA2B92-BDFA-4E8B-ADA2-1396796D89FE}">
            <xm:f>tbl_choices!$D$7</xm:f>
            <x14:dxf>
              <font>
                <color theme="0"/>
              </font>
              <fill>
                <patternFill>
                  <bgColor rgb="FF757575"/>
                </patternFill>
              </fill>
            </x14:dxf>
          </x14:cfRule>
          <x14:cfRule type="cellIs" priority="54" operator="equal" id="{7548F260-8B57-43BF-9277-D06DF09F35B2}">
            <xm:f>tbl_choices!$C$9</xm:f>
            <x14:dxf>
              <font>
                <b/>
                <i val="0"/>
                <color theme="0"/>
              </font>
              <fill>
                <patternFill>
                  <bgColor rgb="FFFF0000"/>
                </patternFill>
              </fill>
            </x14:dxf>
          </x14:cfRule>
          <x14:cfRule type="cellIs" priority="55" operator="equal" id="{196C189A-549B-4C4A-801F-CC1E966DD0AD}">
            <xm:f>tbl_choices!$C$8</xm:f>
            <x14:dxf>
              <font>
                <b/>
                <i val="0"/>
                <color theme="0"/>
              </font>
              <fill>
                <patternFill>
                  <bgColor rgb="FFFFC000"/>
                </patternFill>
              </fill>
            </x14:dxf>
          </x14:cfRule>
          <x14:cfRule type="cellIs" priority="56" operator="equal" id="{03061B69-DE48-4C9D-9907-3130DDDA5616}">
            <xm:f>tbl_choices!$C$7</xm:f>
            <x14:dxf>
              <font>
                <b/>
                <i val="0"/>
                <color theme="0"/>
              </font>
              <fill>
                <patternFill>
                  <bgColor rgb="FF70AD47"/>
                </patternFill>
              </fill>
            </x14:dxf>
          </x14:cfRule>
          <xm:sqref>J94</xm:sqref>
        </x14:conditionalFormatting>
        <x14:conditionalFormatting xmlns:xm="http://schemas.microsoft.com/office/excel/2006/main">
          <x14:cfRule type="cellIs" priority="49" operator="equal" id="{1EC699A8-3A9C-414D-8968-EC19C9B720BD}">
            <xm:f>tbl_choices!$D$7</xm:f>
            <x14:dxf>
              <font>
                <color theme="0"/>
              </font>
              <fill>
                <patternFill>
                  <bgColor rgb="FF757575"/>
                </patternFill>
              </fill>
            </x14:dxf>
          </x14:cfRule>
          <x14:cfRule type="cellIs" priority="50" operator="equal" id="{B7FD6C30-CFA6-422D-9469-643F7B95C35A}">
            <xm:f>tbl_choices!$C$9</xm:f>
            <x14:dxf>
              <font>
                <b/>
                <i val="0"/>
                <color theme="0"/>
              </font>
              <fill>
                <patternFill>
                  <bgColor rgb="FFFF0000"/>
                </patternFill>
              </fill>
            </x14:dxf>
          </x14:cfRule>
          <x14:cfRule type="cellIs" priority="51" operator="equal" id="{D9C565DA-5728-4BA5-8178-CBCF7F53589E}">
            <xm:f>tbl_choices!$C$8</xm:f>
            <x14:dxf>
              <font>
                <b/>
                <i val="0"/>
                <color theme="0"/>
              </font>
              <fill>
                <patternFill>
                  <bgColor rgb="FFFFC000"/>
                </patternFill>
              </fill>
            </x14:dxf>
          </x14:cfRule>
          <x14:cfRule type="cellIs" priority="52" operator="equal" id="{FF69F0B3-971F-48CD-97A6-C700CC40AD04}">
            <xm:f>tbl_choices!$C$7</xm:f>
            <x14:dxf>
              <font>
                <b/>
                <i val="0"/>
                <color theme="0"/>
              </font>
              <fill>
                <patternFill>
                  <bgColor rgb="FF70AD47"/>
                </patternFill>
              </fill>
            </x14:dxf>
          </x14:cfRule>
          <xm:sqref>J101:J104</xm:sqref>
        </x14:conditionalFormatting>
        <x14:conditionalFormatting xmlns:xm="http://schemas.microsoft.com/office/excel/2006/main">
          <x14:cfRule type="cellIs" priority="45" operator="equal" id="{343EF8AD-C05D-4A78-AF3E-93D5585B24D7}">
            <xm:f>tbl_choices!$D$7</xm:f>
            <x14:dxf>
              <font>
                <color theme="0"/>
              </font>
              <fill>
                <patternFill>
                  <bgColor rgb="FF757575"/>
                </patternFill>
              </fill>
            </x14:dxf>
          </x14:cfRule>
          <x14:cfRule type="cellIs" priority="46" operator="equal" id="{E40029F3-DFE0-4168-96B2-3A135535117E}">
            <xm:f>tbl_choices!$C$9</xm:f>
            <x14:dxf>
              <font>
                <b/>
                <i val="0"/>
                <color theme="0"/>
              </font>
              <fill>
                <patternFill>
                  <bgColor rgb="FFFF0000"/>
                </patternFill>
              </fill>
            </x14:dxf>
          </x14:cfRule>
          <x14:cfRule type="cellIs" priority="47" operator="equal" id="{6BF6B321-302E-4340-BC00-E47B8783C4E6}">
            <xm:f>tbl_choices!$C$8</xm:f>
            <x14:dxf>
              <font>
                <b/>
                <i val="0"/>
                <color theme="0"/>
              </font>
              <fill>
                <patternFill>
                  <bgColor rgb="FFFFC000"/>
                </patternFill>
              </fill>
            </x14:dxf>
          </x14:cfRule>
          <x14:cfRule type="cellIs" priority="48" operator="equal" id="{A245215D-D2E1-4AF9-83E6-6B895E089A7E}">
            <xm:f>tbl_choices!$C$7</xm:f>
            <x14:dxf>
              <font>
                <b/>
                <i val="0"/>
                <color theme="0"/>
              </font>
              <fill>
                <patternFill>
                  <bgColor rgb="FF70AD47"/>
                </patternFill>
              </fill>
            </x14:dxf>
          </x14:cfRule>
          <xm:sqref>J100</xm:sqref>
        </x14:conditionalFormatting>
        <x14:conditionalFormatting xmlns:xm="http://schemas.microsoft.com/office/excel/2006/main">
          <x14:cfRule type="cellIs" priority="41" operator="equal" id="{C3A6169F-8EFB-429C-9586-79AEB12F63E5}">
            <xm:f>tbl_choices!$D$7</xm:f>
            <x14:dxf>
              <font>
                <color theme="0"/>
              </font>
              <fill>
                <patternFill>
                  <bgColor rgb="FF757575"/>
                </patternFill>
              </fill>
            </x14:dxf>
          </x14:cfRule>
          <x14:cfRule type="cellIs" priority="42" operator="equal" id="{C4420913-6A0A-4F6B-936C-55028F7CD5F9}">
            <xm:f>tbl_choices!$C$9</xm:f>
            <x14:dxf>
              <font>
                <b/>
                <i val="0"/>
                <color theme="0"/>
              </font>
              <fill>
                <patternFill>
                  <bgColor rgb="FFFF0000"/>
                </patternFill>
              </fill>
            </x14:dxf>
          </x14:cfRule>
          <x14:cfRule type="cellIs" priority="43" operator="equal" id="{3EE80687-64EF-429C-AE41-0798E23F613C}">
            <xm:f>tbl_choices!$C$8</xm:f>
            <x14:dxf>
              <font>
                <b/>
                <i val="0"/>
                <color theme="0"/>
              </font>
              <fill>
                <patternFill>
                  <bgColor rgb="FFFFC000"/>
                </patternFill>
              </fill>
            </x14:dxf>
          </x14:cfRule>
          <x14:cfRule type="cellIs" priority="44" operator="equal" id="{5C3BE4D9-5165-4222-BAF1-3A34353741B1}">
            <xm:f>tbl_choices!$C$7</xm:f>
            <x14:dxf>
              <font>
                <b/>
                <i val="0"/>
                <color theme="0"/>
              </font>
              <fill>
                <patternFill>
                  <bgColor rgb="FF70AD47"/>
                </patternFill>
              </fill>
            </x14:dxf>
          </x14:cfRule>
          <xm:sqref>J107:J110</xm:sqref>
        </x14:conditionalFormatting>
        <x14:conditionalFormatting xmlns:xm="http://schemas.microsoft.com/office/excel/2006/main">
          <x14:cfRule type="cellIs" priority="37" operator="equal" id="{1359AC74-7725-433B-944D-F86CB29C0C65}">
            <xm:f>tbl_choices!$D$7</xm:f>
            <x14:dxf>
              <font>
                <color theme="0"/>
              </font>
              <fill>
                <patternFill>
                  <bgColor rgb="FF757575"/>
                </patternFill>
              </fill>
            </x14:dxf>
          </x14:cfRule>
          <x14:cfRule type="cellIs" priority="38" operator="equal" id="{FF2E571B-1874-4FA9-9BD5-D1678243DAB6}">
            <xm:f>tbl_choices!$C$9</xm:f>
            <x14:dxf>
              <font>
                <b/>
                <i val="0"/>
                <color theme="0"/>
              </font>
              <fill>
                <patternFill>
                  <bgColor rgb="FFFF0000"/>
                </patternFill>
              </fill>
            </x14:dxf>
          </x14:cfRule>
          <x14:cfRule type="cellIs" priority="39" operator="equal" id="{6BF21192-6687-4AAC-A981-1711F486C936}">
            <xm:f>tbl_choices!$C$8</xm:f>
            <x14:dxf>
              <font>
                <b/>
                <i val="0"/>
                <color theme="0"/>
              </font>
              <fill>
                <patternFill>
                  <bgColor rgb="FFFFC000"/>
                </patternFill>
              </fill>
            </x14:dxf>
          </x14:cfRule>
          <x14:cfRule type="cellIs" priority="40" operator="equal" id="{63C774E1-1E1C-475C-AF31-34FA26C9DE37}">
            <xm:f>tbl_choices!$C$7</xm:f>
            <x14:dxf>
              <font>
                <b/>
                <i val="0"/>
                <color theme="0"/>
              </font>
              <fill>
                <patternFill>
                  <bgColor rgb="FF70AD47"/>
                </patternFill>
              </fill>
            </x14:dxf>
          </x14:cfRule>
          <xm:sqref>J106</xm:sqref>
        </x14:conditionalFormatting>
        <x14:conditionalFormatting xmlns:xm="http://schemas.microsoft.com/office/excel/2006/main">
          <x14:cfRule type="cellIs" priority="33" operator="equal" id="{67B3DB11-B027-482F-8A69-22C86C18326B}">
            <xm:f>tbl_choices!$D$7</xm:f>
            <x14:dxf>
              <font>
                <color theme="0"/>
              </font>
              <fill>
                <patternFill>
                  <bgColor rgb="FF757575"/>
                </patternFill>
              </fill>
            </x14:dxf>
          </x14:cfRule>
          <x14:cfRule type="cellIs" priority="34" operator="equal" id="{FDE3456C-928E-42EB-9A4F-B49E1F8363C2}">
            <xm:f>tbl_choices!$C$9</xm:f>
            <x14:dxf>
              <font>
                <b/>
                <i val="0"/>
                <color theme="0"/>
              </font>
              <fill>
                <patternFill>
                  <bgColor rgb="FFFF0000"/>
                </patternFill>
              </fill>
            </x14:dxf>
          </x14:cfRule>
          <x14:cfRule type="cellIs" priority="35" operator="equal" id="{EB78B481-7274-425D-89D2-4848E937C153}">
            <xm:f>tbl_choices!$C$8</xm:f>
            <x14:dxf>
              <font>
                <b/>
                <i val="0"/>
                <color theme="0"/>
              </font>
              <fill>
                <patternFill>
                  <bgColor rgb="FFFFC000"/>
                </patternFill>
              </fill>
            </x14:dxf>
          </x14:cfRule>
          <x14:cfRule type="cellIs" priority="36" operator="equal" id="{28492D6F-9111-4913-AE16-C6C56CFA7422}">
            <xm:f>tbl_choices!$C$7</xm:f>
            <x14:dxf>
              <font>
                <b/>
                <i val="0"/>
                <color theme="0"/>
              </font>
              <fill>
                <patternFill>
                  <bgColor rgb="FF70AD47"/>
                </patternFill>
              </fill>
            </x14:dxf>
          </x14:cfRule>
          <xm:sqref>J112:J113</xm:sqref>
        </x14:conditionalFormatting>
        <x14:conditionalFormatting xmlns:xm="http://schemas.microsoft.com/office/excel/2006/main">
          <x14:cfRule type="cellIs" priority="29" operator="equal" id="{A3BEE2C5-A147-43C4-BB61-78989FC5F13B}">
            <xm:f>tbl_choices!$D$7</xm:f>
            <x14:dxf>
              <font>
                <color theme="0"/>
              </font>
              <fill>
                <patternFill>
                  <bgColor rgb="FF757575"/>
                </patternFill>
              </fill>
            </x14:dxf>
          </x14:cfRule>
          <x14:cfRule type="cellIs" priority="30" operator="equal" id="{7A01CFCF-0ACA-4178-BD20-568A293990EF}">
            <xm:f>tbl_choices!$C$9</xm:f>
            <x14:dxf>
              <font>
                <b/>
                <i val="0"/>
                <color theme="0"/>
              </font>
              <fill>
                <patternFill>
                  <bgColor rgb="FFFF0000"/>
                </patternFill>
              </fill>
            </x14:dxf>
          </x14:cfRule>
          <x14:cfRule type="cellIs" priority="31" operator="equal" id="{A94478F1-623D-4144-8216-23298305F68B}">
            <xm:f>tbl_choices!$C$8</xm:f>
            <x14:dxf>
              <font>
                <b/>
                <i val="0"/>
                <color theme="0"/>
              </font>
              <fill>
                <patternFill>
                  <bgColor rgb="FFFFC000"/>
                </patternFill>
              </fill>
            </x14:dxf>
          </x14:cfRule>
          <x14:cfRule type="cellIs" priority="32" operator="equal" id="{E1763A44-A569-48AC-9F03-90083BA8B580}">
            <xm:f>tbl_choices!$C$7</xm:f>
            <x14:dxf>
              <font>
                <b/>
                <i val="0"/>
                <color theme="0"/>
              </font>
              <fill>
                <patternFill>
                  <bgColor rgb="FF70AD47"/>
                </patternFill>
              </fill>
            </x14:dxf>
          </x14:cfRule>
          <xm:sqref>J115</xm:sqref>
        </x14:conditionalFormatting>
        <x14:conditionalFormatting xmlns:xm="http://schemas.microsoft.com/office/excel/2006/main">
          <x14:cfRule type="cellIs" priority="25" operator="equal" id="{C036CA4F-49E8-4E03-988E-9B31F8DB6300}">
            <xm:f>tbl_choices!$D$7</xm:f>
            <x14:dxf>
              <font>
                <color theme="0"/>
              </font>
              <fill>
                <patternFill>
                  <bgColor rgb="FF757575"/>
                </patternFill>
              </fill>
            </x14:dxf>
          </x14:cfRule>
          <x14:cfRule type="cellIs" priority="26" operator="equal" id="{18D69D6F-99C6-4503-8165-98B2E17AD42B}">
            <xm:f>tbl_choices!$C$9</xm:f>
            <x14:dxf>
              <font>
                <b/>
                <i val="0"/>
                <color theme="0"/>
              </font>
              <fill>
                <patternFill>
                  <bgColor rgb="FFFF0000"/>
                </patternFill>
              </fill>
            </x14:dxf>
          </x14:cfRule>
          <x14:cfRule type="cellIs" priority="27" operator="equal" id="{3A2FFBEA-A22C-4D1F-A50F-2D919805BAB3}">
            <xm:f>tbl_choices!$C$8</xm:f>
            <x14:dxf>
              <font>
                <b/>
                <i val="0"/>
                <color theme="0"/>
              </font>
              <fill>
                <patternFill>
                  <bgColor rgb="FFFFC000"/>
                </patternFill>
              </fill>
            </x14:dxf>
          </x14:cfRule>
          <x14:cfRule type="cellIs" priority="28" operator="equal" id="{A2512849-9926-4118-905A-C5482BBCF2CB}">
            <xm:f>tbl_choices!$C$7</xm:f>
            <x14:dxf>
              <font>
                <b/>
                <i val="0"/>
                <color theme="0"/>
              </font>
              <fill>
                <patternFill>
                  <bgColor rgb="FF70AD47"/>
                </patternFill>
              </fill>
            </x14:dxf>
          </x14:cfRule>
          <xm:sqref>J111</xm:sqref>
        </x14:conditionalFormatting>
        <x14:conditionalFormatting xmlns:xm="http://schemas.microsoft.com/office/excel/2006/main">
          <x14:cfRule type="cellIs" priority="21" operator="equal" id="{48F4C076-F266-4447-B9D7-36A3E2670FFB}">
            <xm:f>tbl_choices!$D$7</xm:f>
            <x14:dxf>
              <font>
                <color theme="0"/>
              </font>
              <fill>
                <patternFill>
                  <bgColor rgb="FF757575"/>
                </patternFill>
              </fill>
            </x14:dxf>
          </x14:cfRule>
          <x14:cfRule type="cellIs" priority="22" operator="equal" id="{DDB83811-97E0-4094-9DCA-D8DD6EB0FEC5}">
            <xm:f>tbl_choices!$C$9</xm:f>
            <x14:dxf>
              <font>
                <b/>
                <i val="0"/>
                <color theme="0"/>
              </font>
              <fill>
                <patternFill>
                  <bgColor rgb="FFFF0000"/>
                </patternFill>
              </fill>
            </x14:dxf>
          </x14:cfRule>
          <x14:cfRule type="cellIs" priority="23" operator="equal" id="{1FFF80E6-436C-4D5C-BE65-3E97D1D7D941}">
            <xm:f>tbl_choices!$C$8</xm:f>
            <x14:dxf>
              <font>
                <b/>
                <i val="0"/>
                <color theme="0"/>
              </font>
              <fill>
                <patternFill>
                  <bgColor rgb="FFFFC000"/>
                </patternFill>
              </fill>
            </x14:dxf>
          </x14:cfRule>
          <x14:cfRule type="cellIs" priority="24" operator="equal" id="{8E8B341A-0DCE-4859-8672-85C2784CB863}">
            <xm:f>tbl_choices!$C$7</xm:f>
            <x14:dxf>
              <font>
                <b/>
                <i val="0"/>
                <color theme="0"/>
              </font>
              <fill>
                <patternFill>
                  <bgColor rgb="FF70AD47"/>
                </patternFill>
              </fill>
            </x14:dxf>
          </x14:cfRule>
          <xm:sqref>J114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L108"/>
  <sheetViews>
    <sheetView showGridLines="0" showRowColHeaders="0" rightToLeft="1" workbookViewId="0"/>
  </sheetViews>
  <sheetFormatPr defaultColWidth="8.85546875" defaultRowHeight="15" x14ac:dyDescent="0.25"/>
  <cols>
    <col min="1" max="1" width="8.140625" style="6" customWidth="1"/>
    <col min="2" max="2" width="31.42578125" style="6" customWidth="1"/>
    <col min="3" max="3" width="7.42578125" style="6" customWidth="1"/>
    <col min="4" max="10" width="8.85546875" style="6"/>
    <col min="11" max="11" width="11.85546875" style="6" customWidth="1"/>
    <col min="12" max="12" width="8.85546875" style="6" customWidth="1"/>
    <col min="13" max="16384" width="8.85546875" style="6"/>
  </cols>
  <sheetData>
    <row r="1" spans="1:12" ht="25.5" customHeight="1" x14ac:dyDescent="0.25">
      <c r="A1" s="67"/>
      <c r="B1" s="347"/>
      <c r="C1" s="347"/>
      <c r="D1" s="347"/>
      <c r="E1" s="347"/>
      <c r="F1" s="347"/>
      <c r="G1" s="347"/>
      <c r="H1" s="347"/>
      <c r="I1" s="347"/>
      <c r="J1" s="347"/>
      <c r="K1" s="347"/>
      <c r="L1" s="51"/>
    </row>
    <row r="2" spans="1:12" ht="138" customHeight="1" x14ac:dyDescent="0.25">
      <c r="A2" s="68"/>
      <c r="B2" s="348"/>
      <c r="C2" s="348"/>
      <c r="D2" s="348"/>
      <c r="E2" s="348"/>
      <c r="F2" s="348"/>
      <c r="G2" s="348"/>
      <c r="H2" s="348"/>
      <c r="I2" s="348"/>
      <c r="J2" s="348"/>
      <c r="K2" s="348"/>
      <c r="L2" s="54"/>
    </row>
    <row r="3" spans="1:12" ht="24.95" customHeight="1" x14ac:dyDescent="0.5">
      <c r="A3" s="69"/>
      <c r="B3" s="351" t="str">
        <f>"المستوى العام لالتزام نظام ( "&amp;'معلومات أساسية عن الأنظمة'!C10&amp;" )"</f>
        <v>المستوى العام لالتزام نظام (  )</v>
      </c>
      <c r="C3" s="352"/>
      <c r="D3" s="352"/>
      <c r="E3" s="352"/>
      <c r="F3" s="352"/>
      <c r="G3" s="352"/>
      <c r="H3" s="352"/>
      <c r="I3" s="352"/>
      <c r="J3" s="352"/>
      <c r="K3" s="353"/>
      <c r="L3" s="70"/>
    </row>
    <row r="4" spans="1:12" ht="24.95" customHeight="1" x14ac:dyDescent="0.25">
      <c r="A4" s="69"/>
      <c r="B4" s="61"/>
      <c r="C4" s="61"/>
      <c r="D4" s="61"/>
      <c r="E4" s="61"/>
      <c r="F4" s="61"/>
      <c r="G4" s="61"/>
      <c r="H4" s="61"/>
      <c r="I4" s="61"/>
      <c r="J4" s="61"/>
      <c r="K4" s="61"/>
      <c r="L4" s="70"/>
    </row>
    <row r="5" spans="1:12" ht="24.95" customHeight="1" x14ac:dyDescent="0.25">
      <c r="A5" s="69"/>
      <c r="B5" s="61"/>
      <c r="C5" s="61"/>
      <c r="D5" s="61"/>
      <c r="E5" s="61"/>
      <c r="F5" s="61"/>
      <c r="G5" s="61"/>
      <c r="H5" s="61"/>
      <c r="I5" s="61"/>
      <c r="J5" s="61"/>
      <c r="K5" s="61"/>
      <c r="L5" s="70"/>
    </row>
    <row r="6" spans="1:12" ht="24.95" customHeight="1" x14ac:dyDescent="0.5">
      <c r="A6" s="69"/>
      <c r="B6" s="349" t="s">
        <v>7</v>
      </c>
      <c r="C6" s="350"/>
      <c r="D6" s="61"/>
      <c r="E6" s="61"/>
      <c r="F6" s="61"/>
      <c r="G6" s="61"/>
      <c r="H6" s="61"/>
      <c r="I6" s="61"/>
      <c r="J6" s="61"/>
      <c r="K6" s="61"/>
      <c r="L6" s="70"/>
    </row>
    <row r="7" spans="1:12" ht="24.95" customHeight="1" x14ac:dyDescent="0.4">
      <c r="A7" s="69"/>
      <c r="B7" s="144" t="s">
        <v>18</v>
      </c>
      <c r="C7" s="139">
        <f>SUM(C20,C43,C66,C89)</f>
        <v>0</v>
      </c>
      <c r="D7" s="61"/>
      <c r="E7" s="61"/>
      <c r="F7" s="61"/>
      <c r="G7" s="61"/>
      <c r="H7" s="61"/>
      <c r="I7" s="61"/>
      <c r="J7" s="61"/>
      <c r="K7" s="61"/>
      <c r="L7" s="70"/>
    </row>
    <row r="8" spans="1:12" ht="24.95" customHeight="1" x14ac:dyDescent="0.4">
      <c r="A8" s="69"/>
      <c r="B8" s="144" t="s">
        <v>19</v>
      </c>
      <c r="C8" s="139">
        <f>SUM(C21,C44,C67,C90)</f>
        <v>0</v>
      </c>
      <c r="D8" s="61"/>
      <c r="E8" s="61"/>
      <c r="F8" s="61"/>
      <c r="G8" s="61"/>
      <c r="H8" s="61"/>
      <c r="I8" s="61"/>
      <c r="J8" s="61"/>
      <c r="K8" s="61"/>
      <c r="L8" s="70"/>
    </row>
    <row r="9" spans="1:12" ht="24.95" customHeight="1" x14ac:dyDescent="0.4">
      <c r="A9" s="69"/>
      <c r="B9" s="144" t="s">
        <v>20</v>
      </c>
      <c r="C9" s="139">
        <f>SUM(C22,C45,C68,C91)</f>
        <v>0</v>
      </c>
      <c r="D9" s="61"/>
      <c r="E9" s="61"/>
      <c r="F9" s="61"/>
      <c r="G9" s="61"/>
      <c r="H9" s="61"/>
      <c r="I9" s="61"/>
      <c r="J9" s="61"/>
      <c r="K9" s="61"/>
      <c r="L9" s="70"/>
    </row>
    <row r="10" spans="1:12" ht="24.95" customHeight="1" x14ac:dyDescent="0.4">
      <c r="A10" s="69"/>
      <c r="B10" s="144" t="s">
        <v>327</v>
      </c>
      <c r="C10" s="139">
        <f>SUM(C23,C46,C69,C92)</f>
        <v>0</v>
      </c>
      <c r="D10" s="61"/>
      <c r="E10" s="61"/>
      <c r="F10" s="61"/>
      <c r="G10" s="61"/>
      <c r="H10" s="61"/>
      <c r="I10" s="61"/>
      <c r="J10" s="61"/>
      <c r="K10" s="61"/>
      <c r="L10" s="70"/>
    </row>
    <row r="11" spans="1:12" ht="24.95" customHeight="1" x14ac:dyDescent="0.25">
      <c r="A11" s="69"/>
      <c r="B11" s="61"/>
      <c r="C11" s="61"/>
      <c r="D11" s="61"/>
      <c r="E11" s="61"/>
      <c r="F11" s="61"/>
      <c r="G11" s="61"/>
      <c r="H11" s="61"/>
      <c r="I11" s="61"/>
      <c r="J11" s="61"/>
      <c r="K11" s="61"/>
      <c r="L11" s="70"/>
    </row>
    <row r="12" spans="1:12" ht="24.95" customHeight="1" x14ac:dyDescent="0.25">
      <c r="A12" s="69"/>
      <c r="B12" s="61"/>
      <c r="C12" s="61"/>
      <c r="D12" s="61"/>
      <c r="E12" s="61"/>
      <c r="F12" s="61"/>
      <c r="G12" s="61"/>
      <c r="H12" s="61"/>
      <c r="I12" s="61"/>
      <c r="J12" s="61"/>
      <c r="K12" s="61"/>
      <c r="L12" s="70"/>
    </row>
    <row r="13" spans="1:12" ht="24.95" customHeight="1" x14ac:dyDescent="0.25">
      <c r="A13" s="69"/>
      <c r="B13" s="61"/>
      <c r="C13" s="61"/>
      <c r="D13" s="61"/>
      <c r="E13" s="61"/>
      <c r="F13" s="61"/>
      <c r="G13" s="61"/>
      <c r="H13" s="61"/>
      <c r="I13" s="61"/>
      <c r="J13" s="61"/>
      <c r="K13" s="61"/>
      <c r="L13" s="70"/>
    </row>
    <row r="14" spans="1:12" ht="24.95" customHeight="1" x14ac:dyDescent="0.25">
      <c r="A14" s="69"/>
      <c r="B14" s="61"/>
      <c r="C14" s="61"/>
      <c r="D14" s="61"/>
      <c r="E14" s="61"/>
      <c r="F14" s="61"/>
      <c r="G14" s="61"/>
      <c r="H14" s="61"/>
      <c r="I14" s="61"/>
      <c r="J14" s="61"/>
      <c r="K14" s="61"/>
      <c r="L14" s="70"/>
    </row>
    <row r="15" spans="1:12" x14ac:dyDescent="0.25">
      <c r="A15" s="78"/>
      <c r="B15" s="78"/>
      <c r="C15" s="78"/>
      <c r="D15" s="78"/>
      <c r="E15" s="78"/>
      <c r="F15" s="78"/>
      <c r="G15" s="78"/>
      <c r="H15" s="78"/>
      <c r="I15" s="78"/>
      <c r="J15" s="78"/>
      <c r="K15" s="78"/>
      <c r="L15" s="78"/>
    </row>
    <row r="16" spans="1:12" x14ac:dyDescent="0.25">
      <c r="A16" s="77"/>
      <c r="B16" s="78"/>
      <c r="C16" s="78"/>
      <c r="D16" s="78"/>
      <c r="E16" s="78"/>
      <c r="F16" s="78"/>
      <c r="G16" s="78"/>
      <c r="H16" s="78"/>
      <c r="I16" s="78"/>
      <c r="J16" s="78"/>
      <c r="K16" s="78"/>
      <c r="L16" s="79"/>
    </row>
    <row r="17" spans="1:12" ht="27" customHeight="1" x14ac:dyDescent="0.5">
      <c r="A17" s="71"/>
      <c r="B17" s="354" t="s">
        <v>351</v>
      </c>
      <c r="C17" s="355"/>
      <c r="D17" s="355"/>
      <c r="E17" s="355"/>
      <c r="F17" s="355"/>
      <c r="G17" s="355"/>
      <c r="H17" s="355"/>
      <c r="I17" s="355"/>
      <c r="J17" s="355"/>
      <c r="K17" s="356"/>
      <c r="L17" s="72"/>
    </row>
    <row r="18" spans="1:12" x14ac:dyDescent="0.25">
      <c r="A18" s="71"/>
      <c r="B18" s="63"/>
      <c r="C18" s="63"/>
      <c r="D18" s="63"/>
      <c r="E18" s="63"/>
      <c r="F18" s="63"/>
      <c r="G18" s="63"/>
      <c r="H18" s="63"/>
      <c r="I18" s="63"/>
      <c r="J18" s="63"/>
      <c r="K18" s="63"/>
      <c r="L18" s="73"/>
    </row>
    <row r="19" spans="1:12" ht="24.75" x14ac:dyDescent="0.5">
      <c r="A19" s="71"/>
      <c r="B19" s="349" t="s">
        <v>7</v>
      </c>
      <c r="C19" s="350"/>
      <c r="D19" s="62"/>
      <c r="E19" s="62"/>
      <c r="F19" s="62"/>
      <c r="G19" s="62"/>
      <c r="H19" s="62"/>
      <c r="I19" s="62"/>
      <c r="J19" s="62"/>
      <c r="K19" s="62"/>
      <c r="L19" s="72"/>
    </row>
    <row r="20" spans="1:12" ht="24.95" customHeight="1" x14ac:dyDescent="0.4">
      <c r="A20" s="71"/>
      <c r="B20" s="144" t="s">
        <v>18</v>
      </c>
      <c r="C20" s="139">
        <f>IF('معلومات أساسية عن الأنظمة'!C10 = "", 0, COUNTIFS('حالة الالتزام بالضوابط - نظام ٣'!I11:I27, tbl_choices!C7,'حالة الالتزام بالضوابط - نظام ٣'!F11:F27,"أساسي"))</f>
        <v>0</v>
      </c>
      <c r="D20" s="62"/>
      <c r="E20" s="62"/>
      <c r="F20" s="62"/>
      <c r="G20" s="62"/>
      <c r="H20" s="62"/>
      <c r="I20" s="62"/>
      <c r="J20" s="62"/>
      <c r="K20" s="62"/>
      <c r="L20" s="72"/>
    </row>
    <row r="21" spans="1:12" ht="24.95" customHeight="1" x14ac:dyDescent="0.4">
      <c r="A21" s="71"/>
      <c r="B21" s="144" t="s">
        <v>19</v>
      </c>
      <c r="C21" s="139">
        <f>IF('معلومات أساسية عن الأنظمة'!C10 = "", 0, COUNTIFS('حالة الالتزام بالضوابط - نظام ٣'!I11:I27, tbl_choices!C8,'حالة الالتزام بالضوابط - نظام ٣'!F11:F27,"أساسي"))</f>
        <v>0</v>
      </c>
      <c r="D21" s="62"/>
      <c r="E21" s="62"/>
      <c r="F21" s="62"/>
      <c r="G21" s="62"/>
      <c r="H21" s="62"/>
      <c r="I21" s="62"/>
      <c r="J21" s="62"/>
      <c r="K21" s="62"/>
      <c r="L21" s="72"/>
    </row>
    <row r="22" spans="1:12" ht="24.95" customHeight="1" x14ac:dyDescent="0.4">
      <c r="A22" s="71"/>
      <c r="B22" s="144" t="s">
        <v>20</v>
      </c>
      <c r="C22" s="139">
        <f>IF('معلومات أساسية عن الأنظمة'!C10 = "", 0, COUNTIFS('حالة الالتزام بالضوابط - نظام ٣'!I11:I27, tbl_choices!C9,'حالة الالتزام بالضوابط - نظام ٣'!F11:F27,"أساسي"))</f>
        <v>0</v>
      </c>
      <c r="D22" s="62"/>
      <c r="E22" s="62"/>
      <c r="F22" s="62"/>
      <c r="G22" s="62"/>
      <c r="H22" s="62"/>
      <c r="I22" s="62"/>
      <c r="J22" s="62"/>
      <c r="K22" s="62"/>
      <c r="L22" s="72"/>
    </row>
    <row r="23" spans="1:12" ht="24.95" customHeight="1" x14ac:dyDescent="0.4">
      <c r="A23" s="71"/>
      <c r="B23" s="144" t="s">
        <v>327</v>
      </c>
      <c r="C23" s="139">
        <f>IF('معلومات أساسية عن الأنظمة'!C10 = "", 0, COUNTIFS('حالة الالتزام بالضوابط - نظام ٣'!I11:I27, tbl_choices!C10,'حالة الالتزام بالضوابط - نظام ٣'!F11:F27,"أساسي"))</f>
        <v>0</v>
      </c>
      <c r="D23" s="62"/>
      <c r="E23" s="62"/>
      <c r="F23" s="62"/>
      <c r="G23" s="62"/>
      <c r="H23" s="62"/>
      <c r="I23" s="62"/>
      <c r="J23" s="62"/>
      <c r="K23" s="62"/>
      <c r="L23" s="72"/>
    </row>
    <row r="24" spans="1:12" x14ac:dyDescent="0.25">
      <c r="A24" s="71"/>
      <c r="B24" s="62"/>
      <c r="C24" s="62"/>
      <c r="D24" s="62"/>
      <c r="E24" s="62"/>
      <c r="F24" s="62"/>
      <c r="G24" s="62"/>
      <c r="H24" s="62"/>
      <c r="I24" s="62"/>
      <c r="J24" s="62"/>
      <c r="K24" s="62"/>
      <c r="L24" s="72"/>
    </row>
    <row r="25" spans="1:12" x14ac:dyDescent="0.25">
      <c r="A25" s="71"/>
      <c r="B25" s="62"/>
      <c r="C25" s="62"/>
      <c r="D25" s="62"/>
      <c r="E25" s="62"/>
      <c r="F25" s="62"/>
      <c r="G25" s="62"/>
      <c r="H25" s="62"/>
      <c r="I25" s="62"/>
      <c r="J25" s="62"/>
      <c r="K25" s="62"/>
      <c r="L25" s="72"/>
    </row>
    <row r="26" spans="1:12" x14ac:dyDescent="0.25">
      <c r="A26" s="71"/>
      <c r="B26" s="62"/>
      <c r="C26" s="62"/>
      <c r="D26" s="62"/>
      <c r="E26" s="62"/>
      <c r="F26" s="62"/>
      <c r="G26" s="62"/>
      <c r="H26" s="62"/>
      <c r="I26" s="62"/>
      <c r="J26" s="62"/>
      <c r="K26" s="62"/>
      <c r="L26" s="72"/>
    </row>
    <row r="27" spans="1:12" x14ac:dyDescent="0.25">
      <c r="A27" s="71"/>
      <c r="B27" s="62"/>
      <c r="C27" s="62"/>
      <c r="D27" s="62"/>
      <c r="E27" s="62"/>
      <c r="F27" s="62"/>
      <c r="G27" s="62"/>
      <c r="H27" s="62"/>
      <c r="I27" s="62"/>
      <c r="J27" s="62"/>
      <c r="K27" s="62"/>
      <c r="L27" s="72"/>
    </row>
    <row r="28" spans="1:12" x14ac:dyDescent="0.25">
      <c r="A28" s="71"/>
      <c r="B28" s="62"/>
      <c r="C28" s="62"/>
      <c r="D28" s="62"/>
      <c r="E28" s="62"/>
      <c r="F28" s="62"/>
      <c r="G28" s="62"/>
      <c r="H28" s="62"/>
      <c r="I28" s="62"/>
      <c r="J28" s="62"/>
      <c r="K28" s="62"/>
      <c r="L28" s="72"/>
    </row>
    <row r="29" spans="1:12" x14ac:dyDescent="0.25">
      <c r="A29" s="71"/>
      <c r="B29" s="62"/>
      <c r="C29" s="62"/>
      <c r="D29" s="62"/>
      <c r="E29" s="62"/>
      <c r="F29" s="62"/>
      <c r="G29" s="62"/>
      <c r="H29" s="62"/>
      <c r="I29" s="62"/>
      <c r="J29" s="62"/>
      <c r="K29" s="62"/>
      <c r="L29" s="72"/>
    </row>
    <row r="30" spans="1:12" x14ac:dyDescent="0.25">
      <c r="A30" s="71"/>
      <c r="B30" s="62"/>
      <c r="C30" s="62"/>
      <c r="D30" s="62"/>
      <c r="E30" s="62"/>
      <c r="F30" s="62"/>
      <c r="G30" s="62"/>
      <c r="H30" s="62"/>
      <c r="I30" s="62"/>
      <c r="J30" s="62"/>
      <c r="K30" s="62"/>
      <c r="L30" s="72"/>
    </row>
    <row r="31" spans="1:12" x14ac:dyDescent="0.25">
      <c r="A31" s="71"/>
      <c r="B31" s="62"/>
      <c r="C31" s="62"/>
      <c r="D31" s="62"/>
      <c r="E31" s="62"/>
      <c r="F31" s="62"/>
      <c r="G31" s="62"/>
      <c r="H31" s="62"/>
      <c r="I31" s="62"/>
      <c r="J31" s="62"/>
      <c r="K31" s="62"/>
      <c r="L31" s="72"/>
    </row>
    <row r="32" spans="1:12" x14ac:dyDescent="0.25">
      <c r="A32" s="71"/>
      <c r="B32" s="62"/>
      <c r="C32" s="62"/>
      <c r="D32" s="62"/>
      <c r="E32" s="62"/>
      <c r="F32" s="62"/>
      <c r="G32" s="62"/>
      <c r="H32" s="62"/>
      <c r="I32" s="62"/>
      <c r="J32" s="62"/>
      <c r="K32" s="62"/>
      <c r="L32" s="72"/>
    </row>
    <row r="33" spans="1:12" x14ac:dyDescent="0.25">
      <c r="A33" s="71"/>
      <c r="B33" s="62"/>
      <c r="C33" s="62"/>
      <c r="D33" s="62"/>
      <c r="E33" s="62"/>
      <c r="F33" s="62"/>
      <c r="G33" s="62"/>
      <c r="H33" s="62"/>
      <c r="I33" s="62"/>
      <c r="J33" s="62"/>
      <c r="K33" s="62"/>
      <c r="L33" s="72"/>
    </row>
    <row r="34" spans="1:12" x14ac:dyDescent="0.25">
      <c r="A34" s="71"/>
      <c r="B34" s="62"/>
      <c r="C34" s="62"/>
      <c r="D34" s="62"/>
      <c r="E34" s="62"/>
      <c r="F34" s="62"/>
      <c r="G34" s="62"/>
      <c r="H34" s="62"/>
      <c r="I34" s="62"/>
      <c r="J34" s="62"/>
      <c r="K34" s="62"/>
      <c r="L34" s="72"/>
    </row>
    <row r="35" spans="1:12" x14ac:dyDescent="0.25">
      <c r="A35" s="71"/>
      <c r="B35" s="62"/>
      <c r="C35" s="62"/>
      <c r="D35" s="62"/>
      <c r="E35" s="62"/>
      <c r="F35" s="62"/>
      <c r="G35" s="62"/>
      <c r="H35" s="62"/>
      <c r="I35" s="62"/>
      <c r="J35" s="62"/>
      <c r="K35" s="62"/>
      <c r="L35" s="72"/>
    </row>
    <row r="36" spans="1:12" x14ac:dyDescent="0.25">
      <c r="A36" s="71"/>
      <c r="B36" s="62"/>
      <c r="C36" s="62"/>
      <c r="D36" s="62"/>
      <c r="E36" s="62"/>
      <c r="F36" s="62"/>
      <c r="G36" s="62"/>
      <c r="H36" s="62"/>
      <c r="I36" s="62"/>
      <c r="J36" s="62"/>
      <c r="K36" s="62"/>
      <c r="L36" s="72"/>
    </row>
    <row r="37" spans="1:12" x14ac:dyDescent="0.25">
      <c r="A37" s="71"/>
      <c r="B37" s="62"/>
      <c r="C37" s="62"/>
      <c r="D37" s="62"/>
      <c r="E37" s="62"/>
      <c r="F37" s="62"/>
      <c r="G37" s="62"/>
      <c r="H37" s="62"/>
      <c r="I37" s="62"/>
      <c r="J37" s="62"/>
      <c r="K37" s="62"/>
      <c r="L37" s="72"/>
    </row>
    <row r="38" spans="1:12" x14ac:dyDescent="0.25">
      <c r="A38" s="74"/>
      <c r="B38" s="75"/>
      <c r="C38" s="75"/>
      <c r="D38" s="75"/>
      <c r="E38" s="75"/>
      <c r="F38" s="75"/>
      <c r="G38" s="75"/>
      <c r="H38" s="75"/>
      <c r="I38" s="75"/>
      <c r="J38" s="75"/>
      <c r="K38" s="75"/>
      <c r="L38" s="76"/>
    </row>
    <row r="39" spans="1:12" x14ac:dyDescent="0.25">
      <c r="A39" s="77"/>
      <c r="B39" s="78"/>
      <c r="C39" s="78"/>
      <c r="D39" s="78"/>
      <c r="E39" s="78"/>
      <c r="F39" s="78"/>
      <c r="G39" s="78"/>
      <c r="H39" s="78"/>
      <c r="I39" s="78"/>
      <c r="J39" s="78"/>
      <c r="K39" s="78"/>
      <c r="L39" s="79"/>
    </row>
    <row r="40" spans="1:12" ht="27" customHeight="1" x14ac:dyDescent="0.5">
      <c r="A40" s="71"/>
      <c r="B40" s="357" t="s">
        <v>74</v>
      </c>
      <c r="C40" s="358"/>
      <c r="D40" s="358"/>
      <c r="E40" s="358"/>
      <c r="F40" s="358"/>
      <c r="G40" s="358"/>
      <c r="H40" s="358"/>
      <c r="I40" s="358"/>
      <c r="J40" s="358"/>
      <c r="K40" s="359"/>
      <c r="L40" s="72"/>
    </row>
    <row r="41" spans="1:12" x14ac:dyDescent="0.25">
      <c r="A41" s="71"/>
      <c r="B41" s="62"/>
      <c r="C41" s="62"/>
      <c r="D41" s="62"/>
      <c r="E41" s="62"/>
      <c r="F41" s="62"/>
      <c r="G41" s="62"/>
      <c r="H41" s="62"/>
      <c r="I41" s="62"/>
      <c r="J41" s="62"/>
      <c r="K41" s="62"/>
      <c r="L41" s="72"/>
    </row>
    <row r="42" spans="1:12" ht="24.75" x14ac:dyDescent="0.5">
      <c r="A42" s="71"/>
      <c r="B42" s="349" t="s">
        <v>7</v>
      </c>
      <c r="C42" s="350"/>
      <c r="D42" s="62"/>
      <c r="E42" s="62"/>
      <c r="F42" s="62"/>
      <c r="G42" s="62"/>
      <c r="H42" s="62"/>
      <c r="I42" s="62"/>
      <c r="J42" s="62"/>
      <c r="K42" s="62"/>
      <c r="L42" s="72"/>
    </row>
    <row r="43" spans="1:12" ht="24.95" customHeight="1" x14ac:dyDescent="0.4">
      <c r="A43" s="71"/>
      <c r="B43" s="144" t="s">
        <v>18</v>
      </c>
      <c r="C43" s="139">
        <f>IF('معلومات أساسية عن الأنظمة'!C10 = "", 0, COUNTIFS('حالة الالتزام بالضوابط - نظام ٣'!I28:I105, tbl_choices!C7,'حالة الالتزام بالضوابط - نظام ٣'!F28:F105,"أساسي"))</f>
        <v>0</v>
      </c>
      <c r="D43" s="62"/>
      <c r="E43" s="62"/>
      <c r="F43" s="62"/>
      <c r="G43" s="62"/>
      <c r="H43" s="62"/>
      <c r="I43" s="62"/>
      <c r="J43" s="62"/>
      <c r="K43" s="62"/>
      <c r="L43" s="72"/>
    </row>
    <row r="44" spans="1:12" ht="24.95" customHeight="1" x14ac:dyDescent="0.4">
      <c r="A44" s="71"/>
      <c r="B44" s="144" t="s">
        <v>19</v>
      </c>
      <c r="C44" s="139">
        <f>IF('معلومات أساسية عن الأنظمة'!C10 = "", 0, COUNTIFS('حالة الالتزام بالضوابط - نظام ٣'!I28:I105, tbl_choices!C8,'حالة الالتزام بالضوابط - نظام ٣'!F28:F105,"أساسي"))</f>
        <v>0</v>
      </c>
      <c r="D44" s="62"/>
      <c r="E44" s="62"/>
      <c r="F44" s="62"/>
      <c r="G44" s="62"/>
      <c r="H44" s="62"/>
      <c r="I44" s="62"/>
      <c r="J44" s="62"/>
      <c r="K44" s="62"/>
      <c r="L44" s="72"/>
    </row>
    <row r="45" spans="1:12" ht="24.95" customHeight="1" x14ac:dyDescent="0.4">
      <c r="A45" s="71"/>
      <c r="B45" s="144" t="s">
        <v>20</v>
      </c>
      <c r="C45" s="139">
        <f>IF('معلومات أساسية عن الأنظمة'!C10 = "", 0,COUNTIFS('حالة الالتزام بالضوابط - نظام ٣'!I28:I105, tbl_choices!C9,'حالة الالتزام بالضوابط - نظام ٣'!F28:F105,"أساسي"))</f>
        <v>0</v>
      </c>
      <c r="D45" s="62"/>
      <c r="E45" s="62"/>
      <c r="F45" s="62"/>
      <c r="G45" s="62"/>
      <c r="H45" s="62"/>
      <c r="I45" s="62"/>
      <c r="J45" s="62"/>
      <c r="K45" s="62"/>
      <c r="L45" s="72"/>
    </row>
    <row r="46" spans="1:12" ht="24.95" customHeight="1" x14ac:dyDescent="0.4">
      <c r="A46" s="71"/>
      <c r="B46" s="144" t="s">
        <v>327</v>
      </c>
      <c r="C46" s="139">
        <f>IF('معلومات أساسية عن الأنظمة'!C10 = "", 0, COUNTIFS('حالة الالتزام بالضوابط - نظام ٣'!I28:I105, tbl_choices!C10,'حالة الالتزام بالضوابط - نظام ٣'!F28:F105,"أساسي"))</f>
        <v>0</v>
      </c>
      <c r="D46" s="62"/>
      <c r="E46" s="62"/>
      <c r="F46" s="62"/>
      <c r="G46" s="62"/>
      <c r="H46" s="62"/>
      <c r="I46" s="62"/>
      <c r="J46" s="62"/>
      <c r="K46" s="62"/>
      <c r="L46" s="72"/>
    </row>
    <row r="47" spans="1:12" x14ac:dyDescent="0.25">
      <c r="A47" s="71"/>
      <c r="B47" s="62"/>
      <c r="C47" s="62"/>
      <c r="D47" s="62"/>
      <c r="E47" s="62"/>
      <c r="F47" s="62"/>
      <c r="G47" s="62"/>
      <c r="H47" s="62"/>
      <c r="I47" s="62"/>
      <c r="J47" s="62"/>
      <c r="K47" s="62"/>
      <c r="L47" s="72"/>
    </row>
    <row r="48" spans="1:12" x14ac:dyDescent="0.25">
      <c r="A48" s="71"/>
      <c r="B48" s="62"/>
      <c r="C48" s="62"/>
      <c r="D48" s="62"/>
      <c r="E48" s="62"/>
      <c r="F48" s="62"/>
      <c r="G48" s="62"/>
      <c r="H48" s="62"/>
      <c r="I48" s="62"/>
      <c r="J48" s="62"/>
      <c r="K48" s="62"/>
      <c r="L48" s="72"/>
    </row>
    <row r="49" spans="1:12" x14ac:dyDescent="0.25">
      <c r="A49" s="71"/>
      <c r="B49" s="62"/>
      <c r="C49" s="62"/>
      <c r="D49" s="62"/>
      <c r="E49" s="62"/>
      <c r="F49" s="62"/>
      <c r="G49" s="62"/>
      <c r="H49" s="62"/>
      <c r="I49" s="62"/>
      <c r="J49" s="62"/>
      <c r="K49" s="62"/>
      <c r="L49" s="72"/>
    </row>
    <row r="50" spans="1:12" x14ac:dyDescent="0.25">
      <c r="A50" s="71"/>
      <c r="B50" s="62"/>
      <c r="C50" s="62"/>
      <c r="D50" s="62"/>
      <c r="E50" s="62"/>
      <c r="F50" s="62"/>
      <c r="G50" s="62"/>
      <c r="H50" s="62"/>
      <c r="I50" s="62"/>
      <c r="J50" s="62"/>
      <c r="K50" s="62"/>
      <c r="L50" s="72"/>
    </row>
    <row r="51" spans="1:12" x14ac:dyDescent="0.25">
      <c r="A51" s="71"/>
      <c r="B51" s="62"/>
      <c r="C51" s="62"/>
      <c r="D51" s="62"/>
      <c r="E51" s="62"/>
      <c r="F51" s="62"/>
      <c r="G51" s="62"/>
      <c r="H51" s="62"/>
      <c r="I51" s="62"/>
      <c r="J51" s="62"/>
      <c r="K51" s="62"/>
      <c r="L51" s="72"/>
    </row>
    <row r="52" spans="1:12" x14ac:dyDescent="0.25">
      <c r="A52" s="71"/>
      <c r="B52" s="62"/>
      <c r="C52" s="62"/>
      <c r="D52" s="62"/>
      <c r="E52" s="62"/>
      <c r="F52" s="62"/>
      <c r="G52" s="62"/>
      <c r="H52" s="62"/>
      <c r="I52" s="62"/>
      <c r="J52" s="62"/>
      <c r="K52" s="62"/>
      <c r="L52" s="72"/>
    </row>
    <row r="53" spans="1:12" x14ac:dyDescent="0.25">
      <c r="A53" s="71"/>
      <c r="B53" s="62"/>
      <c r="C53" s="62"/>
      <c r="D53" s="62"/>
      <c r="E53" s="62"/>
      <c r="F53" s="62"/>
      <c r="G53" s="62"/>
      <c r="H53" s="62"/>
      <c r="I53" s="62"/>
      <c r="J53" s="62"/>
      <c r="K53" s="62"/>
      <c r="L53" s="72"/>
    </row>
    <row r="54" spans="1:12" x14ac:dyDescent="0.25">
      <c r="A54" s="71"/>
      <c r="B54" s="62"/>
      <c r="C54" s="62"/>
      <c r="D54" s="62"/>
      <c r="E54" s="62"/>
      <c r="F54" s="62"/>
      <c r="G54" s="62"/>
      <c r="H54" s="62"/>
      <c r="I54" s="62"/>
      <c r="J54" s="62"/>
      <c r="K54" s="62"/>
      <c r="L54" s="72"/>
    </row>
    <row r="55" spans="1:12" x14ac:dyDescent="0.25">
      <c r="A55" s="71"/>
      <c r="B55" s="62"/>
      <c r="C55" s="62"/>
      <c r="D55" s="62"/>
      <c r="E55" s="62"/>
      <c r="F55" s="62"/>
      <c r="G55" s="62"/>
      <c r="H55" s="62"/>
      <c r="I55" s="62"/>
      <c r="J55" s="62"/>
      <c r="K55" s="62"/>
      <c r="L55" s="72"/>
    </row>
    <row r="56" spans="1:12" x14ac:dyDescent="0.25">
      <c r="A56" s="71"/>
      <c r="B56" s="62"/>
      <c r="C56" s="62"/>
      <c r="D56" s="62"/>
      <c r="E56" s="62"/>
      <c r="F56" s="62"/>
      <c r="G56" s="62"/>
      <c r="H56" s="62"/>
      <c r="I56" s="62"/>
      <c r="J56" s="62"/>
      <c r="K56" s="62"/>
      <c r="L56" s="72"/>
    </row>
    <row r="57" spans="1:12" x14ac:dyDescent="0.25">
      <c r="A57" s="71"/>
      <c r="B57" s="62"/>
      <c r="C57" s="62"/>
      <c r="D57" s="62"/>
      <c r="E57" s="62"/>
      <c r="F57" s="62"/>
      <c r="G57" s="62"/>
      <c r="H57" s="62"/>
      <c r="I57" s="62"/>
      <c r="J57" s="62"/>
      <c r="K57" s="62"/>
      <c r="L57" s="72"/>
    </row>
    <row r="58" spans="1:12" x14ac:dyDescent="0.25">
      <c r="A58" s="71"/>
      <c r="B58" s="62"/>
      <c r="C58" s="62"/>
      <c r="D58" s="62"/>
      <c r="E58" s="62"/>
      <c r="F58" s="62"/>
      <c r="G58" s="62"/>
      <c r="H58" s="62"/>
      <c r="I58" s="62"/>
      <c r="J58" s="62"/>
      <c r="K58" s="62"/>
      <c r="L58" s="72"/>
    </row>
    <row r="59" spans="1:12" x14ac:dyDescent="0.25">
      <c r="A59" s="71"/>
      <c r="B59" s="62"/>
      <c r="C59" s="62"/>
      <c r="D59" s="62"/>
      <c r="E59" s="62"/>
      <c r="F59" s="62"/>
      <c r="G59" s="62"/>
      <c r="H59" s="62"/>
      <c r="I59" s="62"/>
      <c r="J59" s="62"/>
      <c r="K59" s="62"/>
      <c r="L59" s="72"/>
    </row>
    <row r="60" spans="1:12" x14ac:dyDescent="0.25">
      <c r="A60" s="71"/>
      <c r="B60" s="62"/>
      <c r="C60" s="62"/>
      <c r="D60" s="62"/>
      <c r="E60" s="62"/>
      <c r="F60" s="62"/>
      <c r="G60" s="62"/>
      <c r="H60" s="62"/>
      <c r="I60" s="62"/>
      <c r="J60" s="62"/>
      <c r="K60" s="62"/>
      <c r="L60" s="72"/>
    </row>
    <row r="61" spans="1:12" x14ac:dyDescent="0.25">
      <c r="A61" s="74"/>
      <c r="B61" s="75"/>
      <c r="C61" s="75"/>
      <c r="D61" s="75"/>
      <c r="E61" s="75"/>
      <c r="F61" s="75"/>
      <c r="G61" s="75"/>
      <c r="H61" s="75"/>
      <c r="I61" s="75"/>
      <c r="J61" s="75"/>
      <c r="K61" s="75"/>
      <c r="L61" s="76"/>
    </row>
    <row r="62" spans="1:12" x14ac:dyDescent="0.25">
      <c r="A62" s="77"/>
      <c r="B62" s="78"/>
      <c r="C62" s="78"/>
      <c r="D62" s="78"/>
      <c r="E62" s="78"/>
      <c r="F62" s="78"/>
      <c r="G62" s="78"/>
      <c r="H62" s="78"/>
      <c r="I62" s="78"/>
      <c r="J62" s="78"/>
      <c r="K62" s="78"/>
      <c r="L62" s="79"/>
    </row>
    <row r="63" spans="1:12" ht="27" customHeight="1" x14ac:dyDescent="0.5">
      <c r="A63" s="71"/>
      <c r="B63" s="360" t="s">
        <v>113</v>
      </c>
      <c r="C63" s="361"/>
      <c r="D63" s="361"/>
      <c r="E63" s="361"/>
      <c r="F63" s="361"/>
      <c r="G63" s="361"/>
      <c r="H63" s="361"/>
      <c r="I63" s="361"/>
      <c r="J63" s="361"/>
      <c r="K63" s="362"/>
      <c r="L63" s="72"/>
    </row>
    <row r="64" spans="1:12" x14ac:dyDescent="0.25">
      <c r="A64" s="71"/>
      <c r="B64" s="62"/>
      <c r="C64" s="62"/>
      <c r="D64" s="62"/>
      <c r="E64" s="62"/>
      <c r="F64" s="62"/>
      <c r="G64" s="62"/>
      <c r="H64" s="62"/>
      <c r="I64" s="62"/>
      <c r="J64" s="62"/>
      <c r="K64" s="62"/>
      <c r="L64" s="72"/>
    </row>
    <row r="65" spans="1:12" ht="24.75" x14ac:dyDescent="0.5">
      <c r="A65" s="71"/>
      <c r="B65" s="349" t="s">
        <v>7</v>
      </c>
      <c r="C65" s="350"/>
      <c r="D65" s="62"/>
      <c r="E65" s="62"/>
      <c r="F65" s="62"/>
      <c r="G65" s="62"/>
      <c r="H65" s="62"/>
      <c r="I65" s="62"/>
      <c r="J65" s="62"/>
      <c r="K65" s="62"/>
      <c r="L65" s="72"/>
    </row>
    <row r="66" spans="1:12" ht="24.95" customHeight="1" x14ac:dyDescent="0.4">
      <c r="A66" s="71"/>
      <c r="B66" s="144" t="s">
        <v>18</v>
      </c>
      <c r="C66" s="139">
        <f>IF('معلومات أساسية عن الأنظمة'!C10 = "", 0, COUNTIFS('حالة الالتزام بالضوابط - نظام ٣'!I106:I110, tbl_choices!C7,'حالة الالتزام بالضوابط - نظام ٣'!F106:F110,"أساسي"))</f>
        <v>0</v>
      </c>
      <c r="D66" s="62"/>
      <c r="E66" s="62"/>
      <c r="F66" s="62"/>
      <c r="G66" s="62"/>
      <c r="H66" s="62"/>
      <c r="I66" s="62"/>
      <c r="J66" s="62"/>
      <c r="K66" s="62"/>
      <c r="L66" s="72"/>
    </row>
    <row r="67" spans="1:12" ht="24.95" customHeight="1" x14ac:dyDescent="0.4">
      <c r="A67" s="71"/>
      <c r="B67" s="144" t="s">
        <v>19</v>
      </c>
      <c r="C67" s="139">
        <f>IF('معلومات أساسية عن الأنظمة'!C10 = "", 0, COUNTIFS('حالة الالتزام بالضوابط - نظام ٣'!I106:I110, tbl_choices!C8,'حالة الالتزام بالضوابط - نظام ٣'!F106:F110,"أساسي"))</f>
        <v>0</v>
      </c>
      <c r="D67" s="62"/>
      <c r="E67" s="62"/>
      <c r="F67" s="62"/>
      <c r="G67" s="62"/>
      <c r="H67" s="62"/>
      <c r="I67" s="62"/>
      <c r="J67" s="62"/>
      <c r="K67" s="62"/>
      <c r="L67" s="72"/>
    </row>
    <row r="68" spans="1:12" ht="24.95" customHeight="1" x14ac:dyDescent="0.4">
      <c r="A68" s="71"/>
      <c r="B68" s="144" t="s">
        <v>20</v>
      </c>
      <c r="C68" s="139">
        <f>IF('معلومات أساسية عن الأنظمة'!C10 = "", 0, COUNTIFS('حالة الالتزام بالضوابط - نظام ٣'!I106:I110, tbl_choices!C9,'حالة الالتزام بالضوابط - نظام ٣'!F106:F110,"أساسي"))</f>
        <v>0</v>
      </c>
      <c r="D68" s="62"/>
      <c r="E68" s="62"/>
      <c r="F68" s="62"/>
      <c r="G68" s="62"/>
      <c r="H68" s="62"/>
      <c r="I68" s="62"/>
      <c r="J68" s="62"/>
      <c r="K68" s="62"/>
      <c r="L68" s="72"/>
    </row>
    <row r="69" spans="1:12" ht="24.95" customHeight="1" x14ac:dyDescent="0.4">
      <c r="A69" s="71"/>
      <c r="B69" s="144" t="s">
        <v>327</v>
      </c>
      <c r="C69" s="139">
        <f>IF('معلومات أساسية عن الأنظمة'!C10 = "", 0, COUNTIFS('حالة الالتزام بالضوابط - نظام ٣'!I106:I110, tbl_choices!C10,'حالة الالتزام بالضوابط - نظام ٣'!F106:F110,"أساسي"))</f>
        <v>0</v>
      </c>
      <c r="D69" s="62"/>
      <c r="E69" s="62"/>
      <c r="F69" s="62"/>
      <c r="G69" s="62"/>
      <c r="H69" s="62"/>
      <c r="I69" s="62"/>
      <c r="J69" s="62"/>
      <c r="K69" s="62"/>
      <c r="L69" s="72"/>
    </row>
    <row r="70" spans="1:12" x14ac:dyDescent="0.25">
      <c r="A70" s="71"/>
      <c r="B70" s="62"/>
      <c r="C70" s="62"/>
      <c r="D70" s="62"/>
      <c r="E70" s="62"/>
      <c r="F70" s="62"/>
      <c r="G70" s="62"/>
      <c r="H70" s="62"/>
      <c r="I70" s="62"/>
      <c r="J70" s="62"/>
      <c r="K70" s="62"/>
      <c r="L70" s="72"/>
    </row>
    <row r="71" spans="1:12" x14ac:dyDescent="0.25">
      <c r="A71" s="71"/>
      <c r="B71" s="62"/>
      <c r="C71" s="62"/>
      <c r="D71" s="62"/>
      <c r="E71" s="62"/>
      <c r="F71" s="62"/>
      <c r="G71" s="62"/>
      <c r="H71" s="62"/>
      <c r="I71" s="62"/>
      <c r="J71" s="62"/>
      <c r="K71" s="62"/>
      <c r="L71" s="72"/>
    </row>
    <row r="72" spans="1:12" x14ac:dyDescent="0.25">
      <c r="A72" s="71"/>
      <c r="B72" s="62"/>
      <c r="C72" s="62"/>
      <c r="D72" s="62"/>
      <c r="E72" s="62"/>
      <c r="F72" s="62"/>
      <c r="G72" s="62"/>
      <c r="H72" s="62"/>
      <c r="I72" s="62"/>
      <c r="J72" s="62"/>
      <c r="K72" s="62"/>
      <c r="L72" s="72"/>
    </row>
    <row r="73" spans="1:12" x14ac:dyDescent="0.25">
      <c r="A73" s="71"/>
      <c r="B73" s="62"/>
      <c r="C73" s="62"/>
      <c r="D73" s="62"/>
      <c r="E73" s="62"/>
      <c r="F73" s="62"/>
      <c r="G73" s="62"/>
      <c r="H73" s="62"/>
      <c r="I73" s="62"/>
      <c r="J73" s="62"/>
      <c r="K73" s="62"/>
      <c r="L73" s="72"/>
    </row>
    <row r="74" spans="1:12" x14ac:dyDescent="0.25">
      <c r="A74" s="71"/>
      <c r="B74" s="62"/>
      <c r="C74" s="62"/>
      <c r="D74" s="62"/>
      <c r="E74" s="62"/>
      <c r="F74" s="62"/>
      <c r="G74" s="62"/>
      <c r="H74" s="62"/>
      <c r="I74" s="62"/>
      <c r="J74" s="62"/>
      <c r="K74" s="62"/>
      <c r="L74" s="72"/>
    </row>
    <row r="75" spans="1:12" x14ac:dyDescent="0.25">
      <c r="A75" s="71"/>
      <c r="B75" s="62"/>
      <c r="C75" s="62"/>
      <c r="D75" s="62"/>
      <c r="E75" s="62"/>
      <c r="F75" s="62"/>
      <c r="G75" s="62"/>
      <c r="H75" s="62"/>
      <c r="I75" s="62"/>
      <c r="J75" s="62"/>
      <c r="K75" s="62"/>
      <c r="L75" s="72"/>
    </row>
    <row r="76" spans="1:12" x14ac:dyDescent="0.25">
      <c r="A76" s="71"/>
      <c r="B76" s="62"/>
      <c r="C76" s="62"/>
      <c r="D76" s="62"/>
      <c r="E76" s="62"/>
      <c r="F76" s="62"/>
      <c r="G76" s="62"/>
      <c r="H76" s="62"/>
      <c r="I76" s="62"/>
      <c r="J76" s="62"/>
      <c r="K76" s="62"/>
      <c r="L76" s="72"/>
    </row>
    <row r="77" spans="1:12" x14ac:dyDescent="0.25">
      <c r="A77" s="71"/>
      <c r="B77" s="62"/>
      <c r="C77" s="62"/>
      <c r="D77" s="62"/>
      <c r="E77" s="62"/>
      <c r="F77" s="62"/>
      <c r="G77" s="62"/>
      <c r="H77" s="62"/>
      <c r="I77" s="62"/>
      <c r="J77" s="62"/>
      <c r="K77" s="62"/>
      <c r="L77" s="72"/>
    </row>
    <row r="78" spans="1:12" x14ac:dyDescent="0.25">
      <c r="A78" s="71"/>
      <c r="B78" s="62"/>
      <c r="C78" s="62"/>
      <c r="D78" s="62"/>
      <c r="E78" s="62"/>
      <c r="F78" s="62"/>
      <c r="G78" s="62"/>
      <c r="H78" s="62"/>
      <c r="I78" s="62"/>
      <c r="J78" s="62"/>
      <c r="K78" s="62"/>
      <c r="L78" s="72"/>
    </row>
    <row r="79" spans="1:12" x14ac:dyDescent="0.25">
      <c r="A79" s="71"/>
      <c r="B79" s="62"/>
      <c r="C79" s="62"/>
      <c r="D79" s="62"/>
      <c r="E79" s="62"/>
      <c r="F79" s="62"/>
      <c r="G79" s="62"/>
      <c r="H79" s="62"/>
      <c r="I79" s="62"/>
      <c r="J79" s="62"/>
      <c r="K79" s="62"/>
      <c r="L79" s="72"/>
    </row>
    <row r="80" spans="1:12" x14ac:dyDescent="0.25">
      <c r="A80" s="71"/>
      <c r="B80" s="62"/>
      <c r="C80" s="62"/>
      <c r="D80" s="62"/>
      <c r="E80" s="62"/>
      <c r="F80" s="62"/>
      <c r="G80" s="62"/>
      <c r="H80" s="62"/>
      <c r="I80" s="62"/>
      <c r="J80" s="62"/>
      <c r="K80" s="62"/>
      <c r="L80" s="72"/>
    </row>
    <row r="81" spans="1:12" x14ac:dyDescent="0.25">
      <c r="A81" s="71"/>
      <c r="B81" s="62"/>
      <c r="C81" s="62"/>
      <c r="D81" s="62"/>
      <c r="E81" s="62"/>
      <c r="F81" s="62"/>
      <c r="G81" s="62"/>
      <c r="H81" s="62"/>
      <c r="I81" s="62"/>
      <c r="J81" s="62"/>
      <c r="K81" s="62"/>
      <c r="L81" s="72"/>
    </row>
    <row r="82" spans="1:12" x14ac:dyDescent="0.25">
      <c r="A82" s="71"/>
      <c r="B82" s="62"/>
      <c r="C82" s="62"/>
      <c r="D82" s="62"/>
      <c r="E82" s="62"/>
      <c r="F82" s="62"/>
      <c r="G82" s="62"/>
      <c r="H82" s="62"/>
      <c r="I82" s="62"/>
      <c r="J82" s="62"/>
      <c r="K82" s="62"/>
      <c r="L82" s="72"/>
    </row>
    <row r="83" spans="1:12" x14ac:dyDescent="0.25">
      <c r="A83" s="71"/>
      <c r="B83" s="62"/>
      <c r="C83" s="62"/>
      <c r="D83" s="62"/>
      <c r="E83" s="62"/>
      <c r="F83" s="62"/>
      <c r="G83" s="62"/>
      <c r="H83" s="62"/>
      <c r="I83" s="62"/>
      <c r="J83" s="62"/>
      <c r="K83" s="62"/>
      <c r="L83" s="72"/>
    </row>
    <row r="84" spans="1:12" x14ac:dyDescent="0.25">
      <c r="A84" s="74"/>
      <c r="B84" s="75"/>
      <c r="C84" s="75"/>
      <c r="D84" s="75"/>
      <c r="E84" s="75"/>
      <c r="F84" s="75"/>
      <c r="G84" s="75"/>
      <c r="H84" s="75"/>
      <c r="I84" s="75"/>
      <c r="J84" s="75"/>
      <c r="K84" s="75"/>
      <c r="L84" s="76"/>
    </row>
    <row r="85" spans="1:12" x14ac:dyDescent="0.25">
      <c r="A85" s="77"/>
      <c r="B85" s="78"/>
      <c r="C85" s="78"/>
      <c r="D85" s="78"/>
      <c r="E85" s="78"/>
      <c r="F85" s="78"/>
      <c r="G85" s="78"/>
      <c r="H85" s="78"/>
      <c r="I85" s="78"/>
      <c r="J85" s="78"/>
      <c r="K85" s="78"/>
      <c r="L85" s="79"/>
    </row>
    <row r="86" spans="1:12" ht="60" customHeight="1" x14ac:dyDescent="0.25">
      <c r="A86" s="52"/>
      <c r="B86" s="363" t="s">
        <v>117</v>
      </c>
      <c r="C86" s="364"/>
      <c r="D86" s="364"/>
      <c r="E86" s="364"/>
      <c r="F86" s="364"/>
      <c r="G86" s="364"/>
      <c r="H86" s="364"/>
      <c r="I86" s="364"/>
      <c r="J86" s="364"/>
      <c r="K86" s="365"/>
      <c r="L86" s="54"/>
    </row>
    <row r="87" spans="1:12" x14ac:dyDescent="0.25">
      <c r="A87" s="52"/>
      <c r="B87" s="53"/>
      <c r="C87" s="53"/>
      <c r="D87" s="53"/>
      <c r="E87" s="53"/>
      <c r="F87" s="53"/>
      <c r="G87" s="53"/>
      <c r="H87" s="53"/>
      <c r="I87" s="53"/>
      <c r="J87" s="53"/>
      <c r="K87" s="53"/>
      <c r="L87" s="54"/>
    </row>
    <row r="88" spans="1:12" ht="24.75" x14ac:dyDescent="0.5">
      <c r="A88" s="52"/>
      <c r="B88" s="349" t="s">
        <v>7</v>
      </c>
      <c r="C88" s="350"/>
      <c r="D88" s="53"/>
      <c r="E88" s="53"/>
      <c r="F88" s="53"/>
      <c r="G88" s="53"/>
      <c r="H88" s="53"/>
      <c r="I88" s="53"/>
      <c r="J88" s="53"/>
      <c r="K88" s="53"/>
      <c r="L88" s="54"/>
    </row>
    <row r="89" spans="1:12" ht="25.5" customHeight="1" x14ac:dyDescent="0.4">
      <c r="A89" s="52"/>
      <c r="B89" s="144" t="s">
        <v>18</v>
      </c>
      <c r="C89" s="139">
        <f>IF('معلومات أساسية عن الأنظمة'!C10 = "", 0, COUNTIFS('حالة الالتزام بالضوابط - نظام ٣'!I111:I115, tbl_choices!C7,'حالة الالتزام بالضوابط - نظام ٣'!F111:F115,"أساسي"))</f>
        <v>0</v>
      </c>
      <c r="D89" s="53"/>
      <c r="E89" s="53"/>
      <c r="F89" s="53"/>
      <c r="G89" s="53"/>
      <c r="H89" s="53"/>
      <c r="I89" s="53"/>
      <c r="J89" s="53"/>
      <c r="K89" s="53"/>
      <c r="L89" s="54"/>
    </row>
    <row r="90" spans="1:12" ht="25.5" customHeight="1" x14ac:dyDescent="0.4">
      <c r="A90" s="52"/>
      <c r="B90" s="144" t="s">
        <v>19</v>
      </c>
      <c r="C90" s="139">
        <f>IF('معلومات أساسية عن الأنظمة'!C10 = "", 0, COUNTIFS('حالة الالتزام بالضوابط - نظام ٣'!I111:I115, tbl_choices!C8,'حالة الالتزام بالضوابط - نظام ٣'!F111:F115,"أساسي"))</f>
        <v>0</v>
      </c>
      <c r="D90" s="53"/>
      <c r="E90" s="53"/>
      <c r="F90" s="53"/>
      <c r="G90" s="53"/>
      <c r="H90" s="53"/>
      <c r="I90" s="53"/>
      <c r="J90" s="53"/>
      <c r="K90" s="53"/>
      <c r="L90" s="54"/>
    </row>
    <row r="91" spans="1:12" ht="25.5" customHeight="1" x14ac:dyDescent="0.4">
      <c r="A91" s="52"/>
      <c r="B91" s="144" t="s">
        <v>20</v>
      </c>
      <c r="C91" s="139">
        <f>IF('معلومات أساسية عن الأنظمة'!C10 = "", 0, COUNTIFS('حالة الالتزام بالضوابط - نظام ٣'!I111:I115, tbl_choices!C9,'حالة الالتزام بالضوابط - نظام ٣'!F111:F115,"أساسي"))</f>
        <v>0</v>
      </c>
      <c r="D91" s="53"/>
      <c r="E91" s="53"/>
      <c r="F91" s="53"/>
      <c r="G91" s="53"/>
      <c r="H91" s="53"/>
      <c r="I91" s="53"/>
      <c r="J91" s="53"/>
      <c r="K91" s="53"/>
      <c r="L91" s="54"/>
    </row>
    <row r="92" spans="1:12" ht="25.5" customHeight="1" x14ac:dyDescent="0.4">
      <c r="A92" s="52"/>
      <c r="B92" s="144" t="s">
        <v>327</v>
      </c>
      <c r="C92" s="139">
        <f>IF('معلومات أساسية عن الأنظمة'!C10 = "", 0, COUNTIFS('حالة الالتزام بالضوابط - نظام ٣'!I111:I115, tbl_choices!C10,'حالة الالتزام بالضوابط - نظام ٣'!F111:F115,"أساسي"))</f>
        <v>0</v>
      </c>
      <c r="D92" s="53"/>
      <c r="E92" s="53"/>
      <c r="F92" s="53"/>
      <c r="G92" s="53"/>
      <c r="H92" s="53"/>
      <c r="I92" s="53"/>
      <c r="J92" s="53"/>
      <c r="K92" s="53"/>
      <c r="L92" s="54"/>
    </row>
    <row r="93" spans="1:12" x14ac:dyDescent="0.25">
      <c r="A93" s="52"/>
      <c r="B93" s="53"/>
      <c r="C93" s="53"/>
      <c r="D93" s="53"/>
      <c r="E93" s="53"/>
      <c r="F93" s="53"/>
      <c r="G93" s="53"/>
      <c r="H93" s="53"/>
      <c r="I93" s="53"/>
      <c r="J93" s="53"/>
      <c r="K93" s="53"/>
      <c r="L93" s="54"/>
    </row>
    <row r="94" spans="1:12" x14ac:dyDescent="0.25">
      <c r="A94" s="52"/>
      <c r="B94" s="53"/>
      <c r="C94" s="53"/>
      <c r="D94" s="53"/>
      <c r="E94" s="53"/>
      <c r="F94" s="53"/>
      <c r="G94" s="53"/>
      <c r="H94" s="53"/>
      <c r="I94" s="53"/>
      <c r="J94" s="53"/>
      <c r="K94" s="53"/>
      <c r="L94" s="54"/>
    </row>
    <row r="95" spans="1:12" x14ac:dyDescent="0.25">
      <c r="A95" s="52"/>
      <c r="B95" s="53"/>
      <c r="C95" s="53"/>
      <c r="D95" s="53"/>
      <c r="E95" s="53"/>
      <c r="F95" s="53"/>
      <c r="G95" s="53"/>
      <c r="H95" s="53"/>
      <c r="I95" s="53"/>
      <c r="J95" s="53"/>
      <c r="K95" s="53"/>
      <c r="L95" s="54"/>
    </row>
    <row r="96" spans="1:12" x14ac:dyDescent="0.25">
      <c r="A96" s="52"/>
      <c r="B96" s="53"/>
      <c r="C96" s="53"/>
      <c r="D96" s="53"/>
      <c r="E96" s="53"/>
      <c r="F96" s="53"/>
      <c r="G96" s="53"/>
      <c r="H96" s="53"/>
      <c r="I96" s="53"/>
      <c r="J96" s="53"/>
      <c r="K96" s="53"/>
      <c r="L96" s="54"/>
    </row>
    <row r="97" spans="1:12" x14ac:dyDescent="0.25">
      <c r="A97" s="52"/>
      <c r="B97" s="53"/>
      <c r="C97" s="53"/>
      <c r="D97" s="53"/>
      <c r="E97" s="53"/>
      <c r="F97" s="53"/>
      <c r="G97" s="53"/>
      <c r="H97" s="53"/>
      <c r="I97" s="53"/>
      <c r="J97" s="53"/>
      <c r="K97" s="53"/>
      <c r="L97" s="54"/>
    </row>
    <row r="98" spans="1:12" x14ac:dyDescent="0.25">
      <c r="A98" s="52"/>
      <c r="B98" s="53"/>
      <c r="C98" s="53"/>
      <c r="D98" s="53"/>
      <c r="E98" s="53"/>
      <c r="F98" s="53"/>
      <c r="G98" s="53"/>
      <c r="H98" s="53"/>
      <c r="I98" s="53"/>
      <c r="J98" s="53"/>
      <c r="K98" s="53"/>
      <c r="L98" s="54"/>
    </row>
    <row r="99" spans="1:12" x14ac:dyDescent="0.25">
      <c r="A99" s="52"/>
      <c r="B99" s="53"/>
      <c r="C99" s="53"/>
      <c r="D99" s="53"/>
      <c r="E99" s="53"/>
      <c r="F99" s="53"/>
      <c r="G99" s="53"/>
      <c r="H99" s="53"/>
      <c r="I99" s="53"/>
      <c r="J99" s="53"/>
      <c r="K99" s="53"/>
      <c r="L99" s="54"/>
    </row>
    <row r="100" spans="1:12" x14ac:dyDescent="0.25">
      <c r="A100" s="52"/>
      <c r="B100" s="53"/>
      <c r="C100" s="53"/>
      <c r="D100" s="53"/>
      <c r="E100" s="53"/>
      <c r="F100" s="53"/>
      <c r="G100" s="53"/>
      <c r="H100" s="53"/>
      <c r="I100" s="53"/>
      <c r="J100" s="53"/>
      <c r="K100" s="53"/>
      <c r="L100" s="54"/>
    </row>
    <row r="101" spans="1:12" x14ac:dyDescent="0.25">
      <c r="A101" s="52"/>
      <c r="B101" s="53"/>
      <c r="C101" s="53"/>
      <c r="D101" s="53"/>
      <c r="E101" s="53"/>
      <c r="F101" s="53"/>
      <c r="G101" s="53"/>
      <c r="H101" s="53"/>
      <c r="I101" s="53"/>
      <c r="J101" s="53"/>
      <c r="K101" s="53"/>
      <c r="L101" s="54"/>
    </row>
    <row r="102" spans="1:12" x14ac:dyDescent="0.25">
      <c r="A102" s="52"/>
      <c r="B102" s="53"/>
      <c r="C102" s="53"/>
      <c r="D102" s="53"/>
      <c r="E102" s="53"/>
      <c r="F102" s="53"/>
      <c r="G102" s="53"/>
      <c r="H102" s="53"/>
      <c r="I102" s="53"/>
      <c r="J102" s="53"/>
      <c r="K102" s="53"/>
      <c r="L102" s="54"/>
    </row>
    <row r="103" spans="1:12" x14ac:dyDescent="0.25">
      <c r="A103" s="52"/>
      <c r="B103" s="53"/>
      <c r="C103" s="53"/>
      <c r="D103" s="53"/>
      <c r="E103" s="53"/>
      <c r="F103" s="53"/>
      <c r="G103" s="53"/>
      <c r="H103" s="53"/>
      <c r="I103" s="53"/>
      <c r="J103" s="53"/>
      <c r="K103" s="53"/>
      <c r="L103" s="54"/>
    </row>
    <row r="104" spans="1:12" x14ac:dyDescent="0.25">
      <c r="A104" s="52"/>
      <c r="B104" s="53"/>
      <c r="C104" s="53"/>
      <c r="D104" s="53"/>
      <c r="E104" s="53"/>
      <c r="F104" s="53"/>
      <c r="G104" s="53"/>
      <c r="H104" s="53"/>
      <c r="I104" s="53"/>
      <c r="J104" s="53"/>
      <c r="K104" s="53"/>
      <c r="L104" s="54"/>
    </row>
    <row r="105" spans="1:12" x14ac:dyDescent="0.25">
      <c r="A105" s="52"/>
      <c r="B105" s="53"/>
      <c r="C105" s="53"/>
      <c r="D105" s="53"/>
      <c r="E105" s="53"/>
      <c r="F105" s="53"/>
      <c r="G105" s="53"/>
      <c r="H105" s="53"/>
      <c r="I105" s="53"/>
      <c r="J105" s="53"/>
      <c r="K105" s="53"/>
      <c r="L105" s="54"/>
    </row>
    <row r="106" spans="1:12" x14ac:dyDescent="0.25">
      <c r="A106" s="52"/>
      <c r="B106" s="53"/>
      <c r="C106" s="53"/>
      <c r="D106" s="53"/>
      <c r="E106" s="53"/>
      <c r="F106" s="53"/>
      <c r="G106" s="53"/>
      <c r="H106" s="53"/>
      <c r="I106" s="53"/>
      <c r="J106" s="53"/>
      <c r="K106" s="53"/>
      <c r="L106" s="54"/>
    </row>
    <row r="107" spans="1:12" x14ac:dyDescent="0.25">
      <c r="A107" s="55"/>
      <c r="B107" s="56"/>
      <c r="C107" s="56"/>
      <c r="D107" s="56"/>
      <c r="E107" s="56"/>
      <c r="F107" s="56"/>
      <c r="G107" s="56"/>
      <c r="H107" s="56"/>
      <c r="I107" s="56"/>
      <c r="J107" s="56"/>
      <c r="K107" s="56"/>
      <c r="L107" s="57"/>
    </row>
    <row r="108" spans="1:12" ht="18" x14ac:dyDescent="0.4">
      <c r="A108" s="345" t="str">
        <f>"التصنيف:  "&amp;الرئيسية!E10 &amp; "                                                                                                                                                                                  إشارة المشاركة:  "&amp;الرئيسية!H10</f>
        <v>التصنيف:  متاح                                                                                                                                                                                  إشارة المشاركة:  أبيض</v>
      </c>
      <c r="B108" s="345"/>
      <c r="C108" s="345"/>
      <c r="D108" s="345"/>
      <c r="E108" s="345"/>
      <c r="F108" s="345"/>
      <c r="G108" s="345"/>
      <c r="H108" s="345"/>
      <c r="I108" s="345"/>
      <c r="J108" s="345"/>
      <c r="K108" s="345"/>
      <c r="L108" s="346"/>
    </row>
  </sheetData>
  <sheetProtection password="D7AE" sheet="1" objects="1" scenarios="1"/>
  <mergeCells count="12">
    <mergeCell ref="A108:L108"/>
    <mergeCell ref="B40:K40"/>
    <mergeCell ref="B1:K2"/>
    <mergeCell ref="B3:K3"/>
    <mergeCell ref="B6:C6"/>
    <mergeCell ref="B17:K17"/>
    <mergeCell ref="B19:C19"/>
    <mergeCell ref="B42:C42"/>
    <mergeCell ref="B63:K63"/>
    <mergeCell ref="B65:C65"/>
    <mergeCell ref="B86:K86"/>
    <mergeCell ref="B88:C88"/>
  </mergeCells>
  <conditionalFormatting sqref="C30">
    <cfRule type="cellIs" dxfId="855" priority="1" operator="equal">
      <formula>"Not Applicable"</formula>
    </cfRule>
    <cfRule type="cellIs" dxfId="854" priority="2" operator="equal">
      <formula>"Compliant"</formula>
    </cfRule>
    <cfRule type="cellIs" dxfId="853" priority="3" operator="equal">
      <formula>"Partially Compliant"</formula>
    </cfRule>
    <cfRule type="cellIs" dxfId="852" priority="4" operator="equal">
      <formula>"Non-Compliant"</formula>
    </cfRule>
  </conditionalFormatting>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&amp;R&amp;"Calibri"&amp;11&amp;K000000&amp;"Times New Roman,Regular"&amp;12&amp;G | &amp;P_x000D_&amp;1#&amp;"Courier New"&amp;10&amp;K317100متاح</oddFooter>
    <firstHeader>&amp;R&amp;F</firstHeader>
    <firstFooter>&amp;R&amp;"Calibri"&amp;11&amp;K000000&amp;"Times New Roman,Regular"&amp;12&amp;G | &amp;P_x000D_&amp;1#&amp;"Courier New"&amp;10&amp;K317100متاح</firstFooter>
  </headerFooter>
  <rowBreaks count="3" manualBreakCount="3">
    <brk id="38" max="16383" man="1"/>
    <brk id="61" max="16383" man="1"/>
    <brk id="84" max="16383" man="1"/>
  </rowBreaks>
  <drawing r:id="rId2"/>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O121"/>
  <sheetViews>
    <sheetView showGridLines="0" showRowColHeaders="0" showZeros="0" rightToLeft="1" zoomScaleNormal="100" workbookViewId="0"/>
  </sheetViews>
  <sheetFormatPr defaultColWidth="9.140625" defaultRowHeight="18.75" x14ac:dyDescent="0.3"/>
  <cols>
    <col min="1" max="1" width="5.85546875" style="196" customWidth="1"/>
    <col min="2" max="2" width="23.42578125" style="196" customWidth="1"/>
    <col min="3" max="3" width="7.85546875" style="196" customWidth="1"/>
    <col min="4" max="4" width="23.140625" style="196" customWidth="1"/>
    <col min="5" max="5" width="3.140625" style="196" customWidth="1"/>
    <col min="6" max="6" width="10.42578125" style="197" customWidth="1"/>
    <col min="7" max="7" width="10.85546875" style="197" customWidth="1"/>
    <col min="8" max="8" width="29.140625" style="196" customWidth="1"/>
    <col min="9" max="9" width="13.85546875" style="196" customWidth="1"/>
    <col min="10" max="10" width="15.5703125" style="196" hidden="1" customWidth="1"/>
    <col min="11" max="12" width="19.85546875" style="196" customWidth="1"/>
    <col min="13" max="13" width="16.5703125" style="196" customWidth="1"/>
    <col min="14" max="14" width="8.140625" style="196" customWidth="1"/>
    <col min="15" max="16384" width="9.140625" style="196"/>
  </cols>
  <sheetData>
    <row r="1" spans="1:15" s="195" customFormat="1" ht="22.5" customHeight="1" x14ac:dyDescent="0.3">
      <c r="A1" s="200"/>
      <c r="B1" s="201"/>
      <c r="C1" s="201"/>
      <c r="D1" s="201"/>
      <c r="E1" s="201"/>
      <c r="F1" s="202"/>
      <c r="G1" s="202"/>
      <c r="H1" s="201"/>
      <c r="I1" s="203"/>
      <c r="J1" s="203"/>
      <c r="K1" s="203"/>
      <c r="L1" s="203"/>
      <c r="M1" s="203"/>
      <c r="N1" s="204"/>
      <c r="O1" s="205"/>
    </row>
    <row r="2" spans="1:15" s="195" customFormat="1" ht="22.5" customHeight="1" x14ac:dyDescent="0.3">
      <c r="A2" s="206"/>
      <c r="B2" s="111"/>
      <c r="C2" s="111"/>
      <c r="D2" s="111"/>
      <c r="E2" s="111"/>
      <c r="F2" s="198"/>
      <c r="G2" s="198"/>
      <c r="H2" s="111"/>
      <c r="I2" s="199"/>
      <c r="J2" s="199"/>
      <c r="K2" s="199"/>
      <c r="L2" s="199"/>
      <c r="M2" s="199"/>
      <c r="N2" s="113"/>
      <c r="O2" s="207"/>
    </row>
    <row r="3" spans="1:15" s="195" customFormat="1" ht="22.5" customHeight="1" x14ac:dyDescent="0.3">
      <c r="A3" s="206"/>
      <c r="B3" s="111"/>
      <c r="C3" s="111"/>
      <c r="D3" s="111"/>
      <c r="E3" s="111"/>
      <c r="F3" s="198"/>
      <c r="G3" s="198"/>
      <c r="H3" s="111"/>
      <c r="I3" s="199"/>
      <c r="J3" s="199"/>
      <c r="K3" s="199"/>
      <c r="L3" s="199"/>
      <c r="M3" s="199"/>
      <c r="N3" s="113"/>
      <c r="O3" s="207"/>
    </row>
    <row r="4" spans="1:15" s="195" customFormat="1" ht="50.1" customHeight="1" x14ac:dyDescent="0.3">
      <c r="A4" s="206"/>
      <c r="B4" s="111"/>
      <c r="C4" s="111"/>
      <c r="D4" s="111"/>
      <c r="E4" s="111"/>
      <c r="F4" s="198"/>
      <c r="G4" s="198"/>
      <c r="H4" s="111"/>
      <c r="I4" s="199"/>
      <c r="J4" s="199"/>
      <c r="K4" s="199"/>
      <c r="L4" s="199"/>
      <c r="M4" s="199"/>
      <c r="N4" s="113"/>
      <c r="O4" s="207"/>
    </row>
    <row r="5" spans="1:15" s="195" customFormat="1" ht="35.1" customHeight="1" x14ac:dyDescent="0.3">
      <c r="A5" s="208"/>
      <c r="B5" s="209"/>
      <c r="C5" s="209"/>
      <c r="D5" s="209"/>
      <c r="E5" s="209"/>
      <c r="F5" s="110"/>
      <c r="G5" s="110"/>
      <c r="H5" s="209"/>
      <c r="I5" s="59"/>
      <c r="J5" s="59"/>
      <c r="K5" s="59"/>
      <c r="L5" s="59"/>
      <c r="M5" s="59"/>
      <c r="N5" s="113"/>
      <c r="O5" s="207"/>
    </row>
    <row r="6" spans="1:15" s="195" customFormat="1" ht="30" customHeight="1" x14ac:dyDescent="0.3">
      <c r="A6" s="208"/>
      <c r="B6" s="209"/>
      <c r="C6" s="209"/>
      <c r="D6" s="209"/>
      <c r="E6" s="209"/>
      <c r="F6" s="110"/>
      <c r="G6" s="110"/>
      <c r="H6" s="209"/>
      <c r="I6" s="58"/>
      <c r="J6" s="58"/>
      <c r="K6" s="58"/>
      <c r="L6" s="58"/>
      <c r="M6" s="58"/>
      <c r="N6" s="113"/>
      <c r="O6" s="207"/>
    </row>
    <row r="7" spans="1:15" s="195" customFormat="1" ht="30" customHeight="1" x14ac:dyDescent="0.5">
      <c r="A7" s="208"/>
      <c r="B7" s="138" t="s">
        <v>329</v>
      </c>
      <c r="C7" s="369">
        <f>'معلومات أساسية عن الأنظمة'!B11</f>
        <v>4</v>
      </c>
      <c r="D7" s="370"/>
      <c r="E7" s="371"/>
      <c r="F7" s="336" t="s">
        <v>266</v>
      </c>
      <c r="G7" s="337"/>
      <c r="H7" s="372">
        <f>'معلومات أساسية عن الأنظمة'!C11</f>
        <v>0</v>
      </c>
      <c r="I7" s="373"/>
      <c r="J7" s="373"/>
      <c r="K7" s="373"/>
      <c r="L7" s="373"/>
      <c r="M7" s="374"/>
      <c r="N7" s="113"/>
      <c r="O7" s="207"/>
    </row>
    <row r="8" spans="1:15" s="195" customFormat="1" ht="6.95" customHeight="1" x14ac:dyDescent="0.3">
      <c r="A8" s="208"/>
      <c r="B8" s="211"/>
      <c r="C8" s="211"/>
      <c r="D8" s="211"/>
      <c r="E8" s="211"/>
      <c r="F8" s="114"/>
      <c r="G8" s="114"/>
      <c r="H8" s="211"/>
      <c r="I8" s="115"/>
      <c r="J8" s="115"/>
      <c r="K8" s="115"/>
      <c r="L8" s="115"/>
      <c r="M8" s="115"/>
      <c r="N8" s="113"/>
      <c r="O8" s="207"/>
    </row>
    <row r="9" spans="1:15" s="195" customFormat="1" ht="54" x14ac:dyDescent="0.3">
      <c r="A9" s="208"/>
      <c r="B9" s="162" t="s">
        <v>264</v>
      </c>
      <c r="C9" s="341" t="s">
        <v>263</v>
      </c>
      <c r="D9" s="341"/>
      <c r="E9" s="341"/>
      <c r="F9" s="162" t="s">
        <v>267</v>
      </c>
      <c r="G9" s="162" t="s">
        <v>262</v>
      </c>
      <c r="H9" s="162" t="s">
        <v>270</v>
      </c>
      <c r="I9" s="162" t="s">
        <v>12</v>
      </c>
      <c r="J9" s="162"/>
      <c r="K9" s="162" t="s">
        <v>274</v>
      </c>
      <c r="L9" s="162" t="s">
        <v>21</v>
      </c>
      <c r="M9" s="162" t="s">
        <v>49</v>
      </c>
      <c r="N9" s="113"/>
      <c r="O9" s="207"/>
    </row>
    <row r="10" spans="1:15" s="195" customFormat="1" ht="3.95" customHeight="1" x14ac:dyDescent="0.3">
      <c r="A10" s="206"/>
      <c r="B10" s="112"/>
      <c r="C10" s="112"/>
      <c r="D10" s="112"/>
      <c r="E10" s="112"/>
      <c r="F10" s="112"/>
      <c r="G10" s="112"/>
      <c r="H10" s="112"/>
      <c r="I10" s="112"/>
      <c r="J10" s="112"/>
      <c r="K10" s="112"/>
      <c r="L10" s="112"/>
      <c r="M10" s="112"/>
      <c r="N10" s="113"/>
      <c r="O10" s="207"/>
    </row>
    <row r="11" spans="1:15" ht="185.1" customHeight="1" x14ac:dyDescent="0.3">
      <c r="A11" s="212"/>
      <c r="B11" s="342" t="s">
        <v>65</v>
      </c>
      <c r="C11" s="161" t="s">
        <v>64</v>
      </c>
      <c r="D11" s="343" t="s">
        <v>31</v>
      </c>
      <c r="E11" s="344"/>
      <c r="F11" s="133" t="s">
        <v>268</v>
      </c>
      <c r="G11" s="133" t="s">
        <v>61</v>
      </c>
      <c r="H11" s="134" t="s">
        <v>386</v>
      </c>
      <c r="I11" s="141" t="str">
        <f>IF('معلومات أساسية عن الأنظمة'!C11 = "", "مطبق كليًا  - Implemented", 'حالة الالتزام بالضوابط - نظام ١'!I11)</f>
        <v>مطبق كليًا  - Implemented</v>
      </c>
      <c r="J11" s="142" t="s">
        <v>275</v>
      </c>
      <c r="K11" s="142">
        <f>IF('معلومات أساسية عن الأنظمة'!C11 = "", 0, 'حالة الالتزام بالضوابط - نظام ١'!K11)</f>
        <v>0</v>
      </c>
      <c r="L11" s="142">
        <f>IF('معلومات أساسية عن الأنظمة'!C11 = "", 0, 'حالة الالتزام بالضوابط - نظام ١'!L11)</f>
        <v>0</v>
      </c>
      <c r="M11" s="234"/>
      <c r="N11" s="216"/>
      <c r="O11" s="218"/>
    </row>
    <row r="12" spans="1:15" ht="185.1" customHeight="1" x14ac:dyDescent="0.3">
      <c r="A12" s="212"/>
      <c r="B12" s="342"/>
      <c r="C12" s="326" t="s">
        <v>63</v>
      </c>
      <c r="D12" s="327" t="s">
        <v>32</v>
      </c>
      <c r="E12" s="328"/>
      <c r="F12" s="133" t="s">
        <v>268</v>
      </c>
      <c r="G12" s="133" t="s">
        <v>62</v>
      </c>
      <c r="H12" s="134" t="s">
        <v>292</v>
      </c>
      <c r="I12" s="235" t="str">
        <f>IF(J12=3,"مطبق كليًا  - Implemented",IF(J12=0,"لاينطبق - Not Applicable",IF(J12=1,"غير مطبق  - Not Implemented",IF(3&lt;J12&gt;1,"مطبق جزئيًا  - Partially Implemented"," "))))</f>
        <v>مطبق كليًا  - Implemented</v>
      </c>
      <c r="J12" s="142">
        <f>IF(SUM(J13:J14)=0,0,AVERAGEIF(J13:J14,"&lt;&gt;0"))</f>
        <v>3</v>
      </c>
      <c r="K12" s="142"/>
      <c r="L12" s="142"/>
      <c r="M12" s="234">
        <f>IF('معلومات أساسية عن الأنظمة'!C12 = "", 0, 'حالة الالتزام بالضوابط - نظام ١'!M12)</f>
        <v>0</v>
      </c>
      <c r="N12" s="216"/>
      <c r="O12" s="218"/>
    </row>
    <row r="13" spans="1:15" ht="185.1" customHeight="1" x14ac:dyDescent="0.3">
      <c r="A13" s="212"/>
      <c r="B13" s="342"/>
      <c r="C13" s="326"/>
      <c r="D13" s="331"/>
      <c r="E13" s="332"/>
      <c r="F13" s="133" t="s">
        <v>269</v>
      </c>
      <c r="G13" s="133" t="s">
        <v>129</v>
      </c>
      <c r="H13" s="134" t="s">
        <v>130</v>
      </c>
      <c r="I13" s="141" t="s">
        <v>18</v>
      </c>
      <c r="J13" s="142">
        <f>IF(I13="مطبق كليًا  - Implemented",3,IF(I13="مطبق جزئيًا  - Partially Implemented",2,IF(I13="غير مطبق  - Not Implemented",1,0)))</f>
        <v>3</v>
      </c>
      <c r="K13" s="142"/>
      <c r="L13" s="142"/>
      <c r="M13" s="234">
        <f>IF('معلومات أساسية عن الأنظمة'!C13 = "", 0, 'حالة الالتزام بالضوابط - نظام ١'!M13)</f>
        <v>0</v>
      </c>
      <c r="N13" s="216"/>
      <c r="O13" s="218"/>
    </row>
    <row r="14" spans="1:15" ht="185.1" customHeight="1" x14ac:dyDescent="0.3">
      <c r="A14" s="212"/>
      <c r="B14" s="342"/>
      <c r="C14" s="326"/>
      <c r="D14" s="329"/>
      <c r="E14" s="330"/>
      <c r="F14" s="133" t="s">
        <v>269</v>
      </c>
      <c r="G14" s="133" t="s">
        <v>131</v>
      </c>
      <c r="H14" s="134" t="s">
        <v>132</v>
      </c>
      <c r="I14" s="141" t="str">
        <f>IF('معلومات أساسية عن الأنظمة'!C11 = "", "مطبق كليًا  - Implemented", 'حالة الالتزام بالضوابط - نظام ١'!I14)</f>
        <v>مطبق كليًا  - Implemented</v>
      </c>
      <c r="J14" s="142">
        <f>IF(I14="مطبق كليًا  - Implemented",3,IF(I14="مطبق جزئيًا  - Partially Implemented",2,IF(I14="غير مطبق  - Not Implemented",1,0)))</f>
        <v>3</v>
      </c>
      <c r="K14" s="142">
        <f>IF('معلومات أساسية عن الأنظمة'!C11 = "", 0, 'حالة الالتزام بالضوابط - نظام ١'!K14)</f>
        <v>0</v>
      </c>
      <c r="L14" s="142">
        <f>IF('معلومات أساسية عن الأنظمة'!C11 = "", 0, 'حالة الالتزام بالضوابط - نظام ١'!L14)</f>
        <v>0</v>
      </c>
      <c r="M14" s="234">
        <f>IF('معلومات أساسية عن الأنظمة'!C14 = "", 0, 'حالة الالتزام بالضوابط - نظام ١'!M14)</f>
        <v>0</v>
      </c>
      <c r="N14" s="216"/>
      <c r="O14" s="218"/>
    </row>
    <row r="15" spans="1:15" ht="185.1" customHeight="1" x14ac:dyDescent="0.3">
      <c r="A15" s="212"/>
      <c r="B15" s="342"/>
      <c r="C15" s="326" t="s">
        <v>66</v>
      </c>
      <c r="D15" s="327" t="s">
        <v>50</v>
      </c>
      <c r="E15" s="328"/>
      <c r="F15" s="133" t="s">
        <v>268</v>
      </c>
      <c r="G15" s="133" t="s">
        <v>67</v>
      </c>
      <c r="H15" s="214" t="s">
        <v>293</v>
      </c>
      <c r="I15" s="235" t="str">
        <f>IF(J15=3,"مطبق كليًا  - Implemented",IF(J15=0,"لاينطبق - Not Applicable",IF(J15=1,"غير مطبق  - Not Implemented",IF(3&lt;J15&gt;1,"مطبق جزئيًا  - Partially Implemented"," "))))</f>
        <v>مطبق كليًا  - Implemented</v>
      </c>
      <c r="J15" s="142">
        <f>IF(SUM(J16:J17)=0,0,AVERAGEIF(J16:J17,"&lt;&gt;0"))</f>
        <v>3</v>
      </c>
      <c r="K15" s="142"/>
      <c r="L15" s="142"/>
      <c r="M15" s="234">
        <f>IF('معلومات أساسية عن الأنظمة'!C15 = "", 0, 'حالة الالتزام بالضوابط - نظام ١'!M15)</f>
        <v>0</v>
      </c>
      <c r="N15" s="216"/>
      <c r="O15" s="218"/>
    </row>
    <row r="16" spans="1:15" ht="185.1" customHeight="1" x14ac:dyDescent="0.3">
      <c r="A16" s="212"/>
      <c r="B16" s="342"/>
      <c r="C16" s="326"/>
      <c r="D16" s="331"/>
      <c r="E16" s="332"/>
      <c r="F16" s="133" t="s">
        <v>269</v>
      </c>
      <c r="G16" s="133" t="s">
        <v>135</v>
      </c>
      <c r="H16" s="134" t="s">
        <v>133</v>
      </c>
      <c r="I16" s="141" t="s">
        <v>18</v>
      </c>
      <c r="J16" s="142">
        <f>IF(I16="مطبق كليًا  - Implemented",3,IF(I16="مطبق جزئيًا  - Partially Implemented",2,IF(I16="غير مطبق  - Not Implemented",1,0)))</f>
        <v>3</v>
      </c>
      <c r="K16" s="142"/>
      <c r="L16" s="142"/>
      <c r="M16" s="234">
        <f>IF('معلومات أساسية عن الأنظمة'!C16 = "", 0, 'حالة الالتزام بالضوابط - نظام ١'!M16)</f>
        <v>0</v>
      </c>
      <c r="N16" s="216"/>
      <c r="O16" s="218"/>
    </row>
    <row r="17" spans="1:15" ht="185.1" customHeight="1" x14ac:dyDescent="0.3">
      <c r="A17" s="212"/>
      <c r="B17" s="342"/>
      <c r="C17" s="326"/>
      <c r="D17" s="331"/>
      <c r="E17" s="332"/>
      <c r="F17" s="133" t="s">
        <v>269</v>
      </c>
      <c r="G17" s="133" t="s">
        <v>136</v>
      </c>
      <c r="H17" s="134" t="s">
        <v>134</v>
      </c>
      <c r="I17" s="141" t="s">
        <v>18</v>
      </c>
      <c r="J17" s="142">
        <f>IF(I17="مطبق كليًا  - Implemented",3,IF(I17="مطبق جزئيًا  - Partially Implemented",2,IF(I17="غير مطبق  - Not Implemented",1,0)))</f>
        <v>3</v>
      </c>
      <c r="K17" s="142"/>
      <c r="L17" s="142"/>
      <c r="M17" s="234">
        <f>IF('معلومات أساسية عن الأنظمة'!C17 = "", 0, 'حالة الالتزام بالضوابط - نظام ١'!M17)</f>
        <v>0</v>
      </c>
      <c r="N17" s="216"/>
      <c r="O17" s="218"/>
    </row>
    <row r="18" spans="1:15" ht="185.1" customHeight="1" x14ac:dyDescent="0.3">
      <c r="A18" s="212"/>
      <c r="B18" s="342"/>
      <c r="C18" s="326"/>
      <c r="D18" s="331"/>
      <c r="E18" s="332"/>
      <c r="F18" s="133" t="s">
        <v>268</v>
      </c>
      <c r="G18" s="133" t="s">
        <v>68</v>
      </c>
      <c r="H18" s="214" t="s">
        <v>294</v>
      </c>
      <c r="I18" s="235" t="str">
        <f>IF(J18=3,"مطبق كليًا  - Implemented",IF(J18=0,"لاينطبق - Not Applicable",IF(J18=1,"غير مطبق  - Not Implemented",IF(3&lt;J18&gt;1,"مطبق جزئيًا  - Partially Implemented"," "))))</f>
        <v>مطبق كليًا  - Implemented</v>
      </c>
      <c r="J18" s="142">
        <f>IF(SUM(J19:J22)=0,0,AVERAGEIF(J19:J22,"&lt;&gt;0"))</f>
        <v>3</v>
      </c>
      <c r="K18" s="142"/>
      <c r="L18" s="142"/>
      <c r="M18" s="234">
        <f>IF('معلومات أساسية عن الأنظمة'!C18 = "", 0, 'حالة الالتزام بالضوابط - نظام ١'!M18)</f>
        <v>0</v>
      </c>
      <c r="N18" s="216"/>
      <c r="O18" s="218"/>
    </row>
    <row r="19" spans="1:15" ht="182.1" customHeight="1" x14ac:dyDescent="0.3">
      <c r="A19" s="212"/>
      <c r="B19" s="342"/>
      <c r="C19" s="326"/>
      <c r="D19" s="331"/>
      <c r="E19" s="332"/>
      <c r="F19" s="133" t="s">
        <v>269</v>
      </c>
      <c r="G19" s="133" t="s">
        <v>137</v>
      </c>
      <c r="H19" s="134" t="s">
        <v>138</v>
      </c>
      <c r="I19" s="141" t="s">
        <v>18</v>
      </c>
      <c r="J19" s="142">
        <f>IF(I19="مطبق كليًا  - Implemented",3,IF(I19="مطبق جزئيًا  - Partially Implemented",2,IF(I19="غير مطبق  - Not Implemented",1,0)))</f>
        <v>3</v>
      </c>
      <c r="K19" s="142"/>
      <c r="L19" s="142"/>
      <c r="M19" s="234">
        <f>IF('معلومات أساسية عن الأنظمة'!C19 = "", 0, 'حالة الالتزام بالضوابط - نظام ١'!M19)</f>
        <v>0</v>
      </c>
      <c r="N19" s="216"/>
      <c r="O19" s="218"/>
    </row>
    <row r="20" spans="1:15" ht="185.1" customHeight="1" x14ac:dyDescent="0.3">
      <c r="A20" s="212"/>
      <c r="B20" s="342"/>
      <c r="C20" s="326"/>
      <c r="D20" s="331"/>
      <c r="E20" s="332"/>
      <c r="F20" s="133" t="s">
        <v>269</v>
      </c>
      <c r="G20" s="133" t="s">
        <v>141</v>
      </c>
      <c r="H20" s="134" t="s">
        <v>283</v>
      </c>
      <c r="I20" s="141" t="s">
        <v>18</v>
      </c>
      <c r="J20" s="142">
        <f>IF(I20="مطبق كليًا  - Implemented",3,IF(I20="مطبق جزئيًا  - Partially Implemented",2,IF(I20="غير مطبق  - Not Implemented",1,0)))</f>
        <v>3</v>
      </c>
      <c r="K20" s="142"/>
      <c r="L20" s="142"/>
      <c r="M20" s="234">
        <f>IF('معلومات أساسية عن الأنظمة'!C20 = "", 0, 'حالة الالتزام بالضوابط - نظام ١'!M20)</f>
        <v>0</v>
      </c>
      <c r="N20" s="216"/>
      <c r="O20" s="218"/>
    </row>
    <row r="21" spans="1:15" ht="185.1" customHeight="1" x14ac:dyDescent="0.3">
      <c r="A21" s="212"/>
      <c r="B21" s="342"/>
      <c r="C21" s="326"/>
      <c r="D21" s="331"/>
      <c r="E21" s="332"/>
      <c r="F21" s="133" t="s">
        <v>269</v>
      </c>
      <c r="G21" s="133" t="s">
        <v>142</v>
      </c>
      <c r="H21" s="134" t="s">
        <v>139</v>
      </c>
      <c r="I21" s="141" t="s">
        <v>18</v>
      </c>
      <c r="J21" s="142">
        <f>IF(I21="مطبق كليًا  - Implemented",3,IF(I21="مطبق جزئيًا  - Partially Implemented",2,IF(I21="غير مطبق  - Not Implemented",1,0)))</f>
        <v>3</v>
      </c>
      <c r="K21" s="142"/>
      <c r="L21" s="142"/>
      <c r="M21" s="234">
        <f>IF('معلومات أساسية عن الأنظمة'!C21 = "", 0, 'حالة الالتزام بالضوابط - نظام ١'!M21)</f>
        <v>0</v>
      </c>
      <c r="N21" s="216"/>
      <c r="O21" s="218"/>
    </row>
    <row r="22" spans="1:15" ht="185.1" customHeight="1" x14ac:dyDescent="0.3">
      <c r="A22" s="212"/>
      <c r="B22" s="342"/>
      <c r="C22" s="326"/>
      <c r="D22" s="329"/>
      <c r="E22" s="330"/>
      <c r="F22" s="133" t="s">
        <v>269</v>
      </c>
      <c r="G22" s="133" t="s">
        <v>124</v>
      </c>
      <c r="H22" s="134" t="s">
        <v>140</v>
      </c>
      <c r="I22" s="141" t="s">
        <v>18</v>
      </c>
      <c r="J22" s="142">
        <f>IF(I22="مطبق كليًا  - Implemented",3,IF(I22="مطبق جزئيًا  - Partially Implemented",2,IF(I22="غير مطبق  - Not Implemented",1,0)))</f>
        <v>3</v>
      </c>
      <c r="K22" s="142"/>
      <c r="L22" s="142"/>
      <c r="M22" s="234">
        <f>IF('معلومات أساسية عن الأنظمة'!C22 = "", 0, 'حالة الالتزام بالضوابط - نظام ١'!M22)</f>
        <v>0</v>
      </c>
      <c r="N22" s="216"/>
      <c r="O22" s="218"/>
    </row>
    <row r="23" spans="1:15" ht="185.1" customHeight="1" x14ac:dyDescent="0.3">
      <c r="A23" s="212"/>
      <c r="B23" s="342"/>
      <c r="C23" s="326" t="s">
        <v>69</v>
      </c>
      <c r="D23" s="327" t="s">
        <v>51</v>
      </c>
      <c r="E23" s="328"/>
      <c r="F23" s="133" t="s">
        <v>268</v>
      </c>
      <c r="G23" s="133" t="s">
        <v>70</v>
      </c>
      <c r="H23" s="134" t="s">
        <v>295</v>
      </c>
      <c r="I23" s="141" t="s">
        <v>18</v>
      </c>
      <c r="J23" s="142" t="s">
        <v>275</v>
      </c>
      <c r="K23" s="142"/>
      <c r="L23" s="142"/>
      <c r="M23" s="234">
        <f>IF('معلومات أساسية عن الأنظمة'!C23 = "", 0, 'حالة الالتزام بالضوابط - نظام ١'!M23)</f>
        <v>0</v>
      </c>
      <c r="N23" s="216"/>
      <c r="O23" s="218"/>
    </row>
    <row r="24" spans="1:15" ht="185.1" customHeight="1" x14ac:dyDescent="0.3">
      <c r="A24" s="212"/>
      <c r="B24" s="342"/>
      <c r="C24" s="326"/>
      <c r="D24" s="329"/>
      <c r="E24" s="330"/>
      <c r="F24" s="133" t="s">
        <v>268</v>
      </c>
      <c r="G24" s="133" t="s">
        <v>71</v>
      </c>
      <c r="H24" s="134" t="s">
        <v>296</v>
      </c>
      <c r="I24" s="141" t="s">
        <v>18</v>
      </c>
      <c r="J24" s="142" t="s">
        <v>275</v>
      </c>
      <c r="K24" s="142"/>
      <c r="L24" s="142"/>
      <c r="M24" s="234">
        <f>IF('معلومات أساسية عن الأنظمة'!C24 = "", 0, 'حالة الالتزام بالضوابط - نظام ١'!M24)</f>
        <v>0</v>
      </c>
      <c r="N24" s="216"/>
      <c r="O24" s="218"/>
    </row>
    <row r="25" spans="1:15" ht="185.1" customHeight="1" x14ac:dyDescent="0.3">
      <c r="A25" s="212"/>
      <c r="B25" s="342"/>
      <c r="C25" s="326" t="s">
        <v>72</v>
      </c>
      <c r="D25" s="327" t="s">
        <v>33</v>
      </c>
      <c r="E25" s="328"/>
      <c r="F25" s="133" t="s">
        <v>268</v>
      </c>
      <c r="G25" s="133" t="s">
        <v>73</v>
      </c>
      <c r="H25" s="214" t="s">
        <v>297</v>
      </c>
      <c r="I25" s="235" t="str">
        <f>IF(J25=3,"مطبق كليًا  - Implemented",IF(J25=0,"لاينطبق - Not Applicable",IF(J25=1,"غير مطبق  - Not Implemented",IF(3&lt;J25&gt;1,"مطبق جزئيًا  - Partially Implemented"," "))))</f>
        <v>مطبق كليًا  - Implemented</v>
      </c>
      <c r="J25" s="142">
        <f>IF(SUM(J26:J27)=0,0,AVERAGEIF(J26:J27,"&lt;&gt;0"))</f>
        <v>3</v>
      </c>
      <c r="K25" s="142"/>
      <c r="L25" s="142"/>
      <c r="M25" s="234">
        <f>IF('معلومات أساسية عن الأنظمة'!C25 = "", 0, 'حالة الالتزام بالضوابط - نظام ١'!M25)</f>
        <v>0</v>
      </c>
      <c r="N25" s="216"/>
      <c r="O25" s="218"/>
    </row>
    <row r="26" spans="1:15" ht="185.1" customHeight="1" x14ac:dyDescent="0.3">
      <c r="A26" s="212"/>
      <c r="B26" s="342"/>
      <c r="C26" s="326"/>
      <c r="D26" s="331"/>
      <c r="E26" s="332"/>
      <c r="F26" s="133" t="s">
        <v>269</v>
      </c>
      <c r="G26" s="133" t="s">
        <v>143</v>
      </c>
      <c r="H26" s="134" t="s">
        <v>144</v>
      </c>
      <c r="I26" s="141" t="s">
        <v>18</v>
      </c>
      <c r="J26" s="142">
        <f>IF(I26="مطبق كليًا  - Implemented",3,IF(I26="مطبق جزئيًا  - Partially Implemented",2,IF(I26="غير مطبق  - Not Implemented",1,0)))</f>
        <v>3</v>
      </c>
      <c r="K26" s="142"/>
      <c r="L26" s="142"/>
      <c r="M26" s="234">
        <f>IF('معلومات أساسية عن الأنظمة'!C26 = "", 0, 'حالة الالتزام بالضوابط - نظام ١'!M26)</f>
        <v>0</v>
      </c>
      <c r="N26" s="216"/>
      <c r="O26" s="218"/>
    </row>
    <row r="27" spans="1:15" ht="185.1" customHeight="1" x14ac:dyDescent="0.3">
      <c r="A27" s="212"/>
      <c r="B27" s="342"/>
      <c r="C27" s="326"/>
      <c r="D27" s="329"/>
      <c r="E27" s="330"/>
      <c r="F27" s="133" t="s">
        <v>269</v>
      </c>
      <c r="G27" s="133" t="s">
        <v>145</v>
      </c>
      <c r="H27" s="134" t="s">
        <v>146</v>
      </c>
      <c r="I27" s="141" t="s">
        <v>18</v>
      </c>
      <c r="J27" s="142">
        <f>IF(I27="مطبق كليًا  - Implemented",3,IF(I27="مطبق جزئيًا  - Partially Implemented",2,IF(I27="غير مطبق  - Not Implemented",1,0)))</f>
        <v>3</v>
      </c>
      <c r="K27" s="142"/>
      <c r="L27" s="142"/>
      <c r="M27" s="234">
        <f>IF('معلومات أساسية عن الأنظمة'!C27 = "", 0, 'حالة الالتزام بالضوابط - نظام ١'!M27)</f>
        <v>0</v>
      </c>
      <c r="N27" s="216"/>
      <c r="O27" s="218"/>
    </row>
    <row r="28" spans="1:15" ht="185.1" customHeight="1" x14ac:dyDescent="0.3">
      <c r="A28" s="212"/>
      <c r="B28" s="317" t="s">
        <v>74</v>
      </c>
      <c r="C28" s="302" t="s">
        <v>75</v>
      </c>
      <c r="D28" s="303" t="s">
        <v>27</v>
      </c>
      <c r="E28" s="304"/>
      <c r="F28" s="133" t="s">
        <v>268</v>
      </c>
      <c r="G28" s="133" t="s">
        <v>76</v>
      </c>
      <c r="H28" s="134" t="s">
        <v>298</v>
      </c>
      <c r="I28" s="235" t="str">
        <f>IF(J28=3,"مطبق كليًا  - Implemented",IF(J28=0,"لاينطبق - Not Applicable",IF(J28=1,"غير مطبق  - Not Implemented",IF(3&lt;J28&gt;1,"مطبق جزئيًا  - Partially Implemented"," "))))</f>
        <v>مطبق كليًا  - Implemented</v>
      </c>
      <c r="J28" s="142">
        <f>IF(SUM(J29:J30)=0,0,AVERAGEIF(J29:J30,"&lt;&gt;0"))</f>
        <v>3</v>
      </c>
      <c r="K28" s="142"/>
      <c r="L28" s="142"/>
      <c r="M28" s="234">
        <f>IF('معلومات أساسية عن الأنظمة'!C28 = "", 0, 'حالة الالتزام بالضوابط - نظام ١'!M28)</f>
        <v>0</v>
      </c>
      <c r="N28" s="216"/>
      <c r="O28" s="218"/>
    </row>
    <row r="29" spans="1:15" ht="185.1" customHeight="1" x14ac:dyDescent="0.3">
      <c r="A29" s="212"/>
      <c r="B29" s="317"/>
      <c r="C29" s="302"/>
      <c r="D29" s="305"/>
      <c r="E29" s="306"/>
      <c r="F29" s="133" t="s">
        <v>269</v>
      </c>
      <c r="G29" s="133" t="s">
        <v>147</v>
      </c>
      <c r="H29" s="135" t="s">
        <v>299</v>
      </c>
      <c r="I29" s="141" t="s">
        <v>18</v>
      </c>
      <c r="J29" s="142">
        <f>IF(I29="مطبق كليًا  - Implemented",3,IF(I29="مطبق جزئيًا  - Partially Implemented",2,IF(I29="غير مطبق  - Not Implemented",1,0)))</f>
        <v>3</v>
      </c>
      <c r="K29" s="142"/>
      <c r="L29" s="142"/>
      <c r="M29" s="234">
        <f>IF('معلومات أساسية عن الأنظمة'!C29 = "", 0, 'حالة الالتزام بالضوابط - نظام ١'!M29)</f>
        <v>0</v>
      </c>
      <c r="N29" s="216"/>
      <c r="O29" s="218"/>
    </row>
    <row r="30" spans="1:15" ht="185.1" customHeight="1" x14ac:dyDescent="0.3">
      <c r="A30" s="212"/>
      <c r="B30" s="317"/>
      <c r="C30" s="302"/>
      <c r="D30" s="307"/>
      <c r="E30" s="308"/>
      <c r="F30" s="133" t="s">
        <v>269</v>
      </c>
      <c r="G30" s="133" t="s">
        <v>148</v>
      </c>
      <c r="H30" s="135" t="s">
        <v>149</v>
      </c>
      <c r="I30" s="141" t="s">
        <v>18</v>
      </c>
      <c r="J30" s="142">
        <f>IF(I30="مطبق كليًا  - Implemented",3,IF(I30="مطبق جزئيًا  - Partially Implemented",2,IF(I30="غير مطبق  - Not Implemented",1,0)))</f>
        <v>3</v>
      </c>
      <c r="K30" s="142"/>
      <c r="L30" s="142"/>
      <c r="M30" s="234">
        <f>IF('معلومات أساسية عن الأنظمة'!C30 = "", 0, 'حالة الالتزام بالضوابط - نظام ١'!M30)</f>
        <v>0</v>
      </c>
      <c r="N30" s="216"/>
      <c r="O30" s="218"/>
    </row>
    <row r="31" spans="1:15" ht="185.1" customHeight="1" x14ac:dyDescent="0.3">
      <c r="A31" s="212"/>
      <c r="B31" s="317"/>
      <c r="C31" s="302" t="s">
        <v>77</v>
      </c>
      <c r="D31" s="303" t="s">
        <v>25</v>
      </c>
      <c r="E31" s="304"/>
      <c r="F31" s="133" t="s">
        <v>268</v>
      </c>
      <c r="G31" s="133" t="s">
        <v>78</v>
      </c>
      <c r="H31" s="134" t="s">
        <v>300</v>
      </c>
      <c r="I31" s="235" t="str">
        <f>IF(J31=3,"مطبق كليًا  - Implemented",IF(J31=0,"لاينطبق - Not Applicable",IF(J31=1,"غير مطبق  - Not Implemented",IF(3&lt;J31&gt;1,"مطبق جزئيًا  - Partially Implemented"," "))))</f>
        <v>مطبق كليًا  - Implemented</v>
      </c>
      <c r="J31" s="142">
        <f>IF(SUM(J32:J39)=0,0,AVERAGEIF(J32:J39,"&lt;&gt;0"))</f>
        <v>3</v>
      </c>
      <c r="K31" s="142"/>
      <c r="L31" s="142"/>
      <c r="M31" s="234">
        <f>IF('معلومات أساسية عن الأنظمة'!C31 = "", 0, 'حالة الالتزام بالضوابط - نظام ١'!M31)</f>
        <v>0</v>
      </c>
      <c r="N31" s="216"/>
      <c r="O31" s="218"/>
    </row>
    <row r="32" spans="1:15" ht="185.1" customHeight="1" x14ac:dyDescent="0.3">
      <c r="A32" s="212"/>
      <c r="B32" s="317"/>
      <c r="C32" s="302"/>
      <c r="D32" s="305"/>
      <c r="E32" s="306"/>
      <c r="F32" s="133" t="s">
        <v>269</v>
      </c>
      <c r="G32" s="133" t="s">
        <v>150</v>
      </c>
      <c r="H32" s="135" t="s">
        <v>151</v>
      </c>
      <c r="I32" s="141" t="s">
        <v>18</v>
      </c>
      <c r="J32" s="142">
        <f t="shared" ref="J32:J39" si="0">IF(I32="مطبق كليًا  - Implemented",3,IF(I32="مطبق جزئيًا  - Partially Implemented",2,IF(I32="غير مطبق  - Not Implemented",1,0)))</f>
        <v>3</v>
      </c>
      <c r="K32" s="142"/>
      <c r="L32" s="142"/>
      <c r="M32" s="234">
        <f>IF('معلومات أساسية عن الأنظمة'!C32 = "", 0, 'حالة الالتزام بالضوابط - نظام ١'!M32)</f>
        <v>0</v>
      </c>
      <c r="N32" s="216"/>
      <c r="O32" s="218"/>
    </row>
    <row r="33" spans="1:15" ht="185.1" customHeight="1" x14ac:dyDescent="0.3">
      <c r="A33" s="212"/>
      <c r="B33" s="317"/>
      <c r="C33" s="302"/>
      <c r="D33" s="305"/>
      <c r="E33" s="306"/>
      <c r="F33" s="133" t="s">
        <v>269</v>
      </c>
      <c r="G33" s="133" t="s">
        <v>153</v>
      </c>
      <c r="H33" s="135" t="s">
        <v>152</v>
      </c>
      <c r="I33" s="141" t="s">
        <v>18</v>
      </c>
      <c r="J33" s="142">
        <f t="shared" si="0"/>
        <v>3</v>
      </c>
      <c r="K33" s="142"/>
      <c r="L33" s="142"/>
      <c r="M33" s="234">
        <f>IF('معلومات أساسية عن الأنظمة'!C33 = "", 0, 'حالة الالتزام بالضوابط - نظام ١'!M33)</f>
        <v>0</v>
      </c>
      <c r="N33" s="216"/>
      <c r="O33" s="218"/>
    </row>
    <row r="34" spans="1:15" ht="185.1" customHeight="1" x14ac:dyDescent="0.3">
      <c r="A34" s="212"/>
      <c r="B34" s="317"/>
      <c r="C34" s="302"/>
      <c r="D34" s="305"/>
      <c r="E34" s="306"/>
      <c r="F34" s="133" t="s">
        <v>269</v>
      </c>
      <c r="G34" s="133" t="s">
        <v>155</v>
      </c>
      <c r="H34" s="135" t="s">
        <v>154</v>
      </c>
      <c r="I34" s="141" t="s">
        <v>18</v>
      </c>
      <c r="J34" s="142">
        <f t="shared" si="0"/>
        <v>3</v>
      </c>
      <c r="K34" s="142"/>
      <c r="L34" s="142"/>
      <c r="M34" s="234">
        <f>IF('معلومات أساسية عن الأنظمة'!C34 = "", 0, 'حالة الالتزام بالضوابط - نظام ١'!M34)</f>
        <v>0</v>
      </c>
      <c r="N34" s="216"/>
      <c r="O34" s="218"/>
    </row>
    <row r="35" spans="1:15" ht="185.1" customHeight="1" x14ac:dyDescent="0.3">
      <c r="A35" s="212"/>
      <c r="B35" s="317"/>
      <c r="C35" s="302"/>
      <c r="D35" s="305"/>
      <c r="E35" s="306"/>
      <c r="F35" s="133" t="s">
        <v>269</v>
      </c>
      <c r="G35" s="133" t="s">
        <v>120</v>
      </c>
      <c r="H35" s="135" t="s">
        <v>156</v>
      </c>
      <c r="I35" s="141" t="s">
        <v>18</v>
      </c>
      <c r="J35" s="142">
        <f t="shared" si="0"/>
        <v>3</v>
      </c>
      <c r="K35" s="142"/>
      <c r="L35" s="142"/>
      <c r="M35" s="234">
        <f>IF('معلومات أساسية عن الأنظمة'!C35 = "", 0, 'حالة الالتزام بالضوابط - نظام ١'!M35)</f>
        <v>0</v>
      </c>
      <c r="N35" s="216"/>
      <c r="O35" s="218"/>
    </row>
    <row r="36" spans="1:15" ht="185.1" customHeight="1" x14ac:dyDescent="0.3">
      <c r="A36" s="212"/>
      <c r="B36" s="317"/>
      <c r="C36" s="302"/>
      <c r="D36" s="305"/>
      <c r="E36" s="306"/>
      <c r="F36" s="133" t="s">
        <v>269</v>
      </c>
      <c r="G36" s="133" t="s">
        <v>158</v>
      </c>
      <c r="H36" s="135" t="s">
        <v>157</v>
      </c>
      <c r="I36" s="141" t="s">
        <v>18</v>
      </c>
      <c r="J36" s="142">
        <f t="shared" si="0"/>
        <v>3</v>
      </c>
      <c r="K36" s="142"/>
      <c r="L36" s="142"/>
      <c r="M36" s="234">
        <f>IF('معلومات أساسية عن الأنظمة'!C36 = "", 0, 'حالة الالتزام بالضوابط - نظام ١'!M36)</f>
        <v>0</v>
      </c>
      <c r="N36" s="216"/>
      <c r="O36" s="218"/>
    </row>
    <row r="37" spans="1:15" ht="185.1" customHeight="1" x14ac:dyDescent="0.3">
      <c r="A37" s="212"/>
      <c r="B37" s="317"/>
      <c r="C37" s="302"/>
      <c r="D37" s="305"/>
      <c r="E37" s="306"/>
      <c r="F37" s="133" t="s">
        <v>269</v>
      </c>
      <c r="G37" s="133" t="s">
        <v>160</v>
      </c>
      <c r="H37" s="135" t="s">
        <v>159</v>
      </c>
      <c r="I37" s="141" t="s">
        <v>18</v>
      </c>
      <c r="J37" s="142">
        <f t="shared" si="0"/>
        <v>3</v>
      </c>
      <c r="K37" s="142"/>
      <c r="L37" s="142"/>
      <c r="M37" s="234">
        <f>IF('معلومات أساسية عن الأنظمة'!C37 = "", 0, 'حالة الالتزام بالضوابط - نظام ١'!M37)</f>
        <v>0</v>
      </c>
      <c r="N37" s="216"/>
      <c r="O37" s="218"/>
    </row>
    <row r="38" spans="1:15" ht="185.1" customHeight="1" x14ac:dyDescent="0.3">
      <c r="A38" s="212"/>
      <c r="B38" s="317"/>
      <c r="C38" s="302"/>
      <c r="D38" s="305"/>
      <c r="E38" s="306"/>
      <c r="F38" s="133" t="s">
        <v>269</v>
      </c>
      <c r="G38" s="133" t="s">
        <v>161</v>
      </c>
      <c r="H38" s="135" t="s">
        <v>162</v>
      </c>
      <c r="I38" s="141" t="s">
        <v>18</v>
      </c>
      <c r="J38" s="142">
        <f t="shared" si="0"/>
        <v>3</v>
      </c>
      <c r="K38" s="142"/>
      <c r="L38" s="142"/>
      <c r="M38" s="234">
        <f>IF('معلومات أساسية عن الأنظمة'!C38 = "", 0, 'حالة الالتزام بالضوابط - نظام ١'!M38)</f>
        <v>0</v>
      </c>
      <c r="N38" s="216"/>
      <c r="O38" s="218"/>
    </row>
    <row r="39" spans="1:15" ht="214.5" x14ac:dyDescent="0.3">
      <c r="A39" s="212"/>
      <c r="B39" s="317"/>
      <c r="C39" s="302"/>
      <c r="D39" s="305"/>
      <c r="E39" s="306"/>
      <c r="F39" s="133" t="s">
        <v>269</v>
      </c>
      <c r="G39" s="133" t="s">
        <v>163</v>
      </c>
      <c r="H39" s="135" t="s">
        <v>164</v>
      </c>
      <c r="I39" s="141" t="s">
        <v>18</v>
      </c>
      <c r="J39" s="142">
        <f t="shared" si="0"/>
        <v>3</v>
      </c>
      <c r="K39" s="142"/>
      <c r="L39" s="142"/>
      <c r="M39" s="234">
        <f>IF('معلومات أساسية عن الأنظمة'!C39 = "", 0, 'حالة الالتزام بالضوابط - نظام ١'!M39)</f>
        <v>0</v>
      </c>
      <c r="N39" s="216"/>
      <c r="O39" s="218"/>
    </row>
    <row r="40" spans="1:15" ht="185.1" customHeight="1" x14ac:dyDescent="0.3">
      <c r="A40" s="212"/>
      <c r="B40" s="317"/>
      <c r="C40" s="302"/>
      <c r="D40" s="307"/>
      <c r="E40" s="308"/>
      <c r="F40" s="133" t="s">
        <v>268</v>
      </c>
      <c r="G40" s="133" t="s">
        <v>79</v>
      </c>
      <c r="H40" s="134" t="s">
        <v>301</v>
      </c>
      <c r="I40" s="141" t="s">
        <v>18</v>
      </c>
      <c r="J40" s="142" t="s">
        <v>275</v>
      </c>
      <c r="K40" s="142"/>
      <c r="L40" s="142"/>
      <c r="M40" s="234">
        <f>IF('معلومات أساسية عن الأنظمة'!C40 = "", 0, 'حالة الالتزام بالضوابط - نظام ١'!M40)</f>
        <v>0</v>
      </c>
      <c r="N40" s="216"/>
      <c r="O40" s="218"/>
    </row>
    <row r="41" spans="1:15" ht="185.1" customHeight="1" x14ac:dyDescent="0.3">
      <c r="A41" s="212"/>
      <c r="B41" s="317"/>
      <c r="C41" s="302" t="s">
        <v>80</v>
      </c>
      <c r="D41" s="303" t="s">
        <v>52</v>
      </c>
      <c r="E41" s="304"/>
      <c r="F41" s="133" t="s">
        <v>268</v>
      </c>
      <c r="G41" s="133" t="s">
        <v>81</v>
      </c>
      <c r="H41" s="134" t="s">
        <v>302</v>
      </c>
      <c r="I41" s="235" t="str">
        <f>IF(J41=3,"مطبق كليًا  - Implemented",IF(J41=0,"لاينطبق - Not Applicable",IF(J41=1,"غير مطبق  - Not Implemented",IF(3&lt;J41&gt;1,"مطبق جزئيًا  - Partially Implemented"," "))))</f>
        <v>مطبق كليًا  - Implemented</v>
      </c>
      <c r="J41" s="142">
        <f>IF(SUM(J42:J49)=0,0,AVERAGEIF(J42:J49,"&lt;&gt;0"))</f>
        <v>3</v>
      </c>
      <c r="K41" s="142"/>
      <c r="L41" s="142"/>
      <c r="M41" s="234">
        <f>IF('معلومات أساسية عن الأنظمة'!C41 = "", 0, 'حالة الالتزام بالضوابط - نظام ١'!M41)</f>
        <v>0</v>
      </c>
      <c r="N41" s="216"/>
      <c r="O41" s="218"/>
    </row>
    <row r="42" spans="1:15" ht="185.1" customHeight="1" x14ac:dyDescent="0.3">
      <c r="A42" s="212"/>
      <c r="B42" s="317"/>
      <c r="C42" s="302"/>
      <c r="D42" s="305"/>
      <c r="E42" s="306"/>
      <c r="F42" s="133" t="s">
        <v>269</v>
      </c>
      <c r="G42" s="133" t="s">
        <v>174</v>
      </c>
      <c r="H42" s="134" t="s">
        <v>173</v>
      </c>
      <c r="I42" s="141" t="s">
        <v>18</v>
      </c>
      <c r="J42" s="142">
        <f t="shared" ref="J42:J76" si="1">IF(I42="مطبق كليًا  - Implemented",3,IF(I42="مطبق جزئيًا  - Partially Implemented",2,IF(I42="غير مطبق  - Not Implemented",1,0)))</f>
        <v>3</v>
      </c>
      <c r="K42" s="142"/>
      <c r="L42" s="142"/>
      <c r="M42" s="234">
        <f>IF('معلومات أساسية عن الأنظمة'!C42 = "", 0, 'حالة الالتزام بالضوابط - نظام ١'!M42)</f>
        <v>0</v>
      </c>
      <c r="N42" s="216"/>
      <c r="O42" s="218"/>
    </row>
    <row r="43" spans="1:15" ht="185.1" customHeight="1" x14ac:dyDescent="0.3">
      <c r="A43" s="212"/>
      <c r="B43" s="317"/>
      <c r="C43" s="302"/>
      <c r="D43" s="305"/>
      <c r="E43" s="306"/>
      <c r="F43" s="133" t="s">
        <v>269</v>
      </c>
      <c r="G43" s="133" t="s">
        <v>175</v>
      </c>
      <c r="H43" s="134" t="s">
        <v>284</v>
      </c>
      <c r="I43" s="141" t="s">
        <v>18</v>
      </c>
      <c r="J43" s="142">
        <f t="shared" si="1"/>
        <v>3</v>
      </c>
      <c r="K43" s="142"/>
      <c r="L43" s="142"/>
      <c r="M43" s="234">
        <f>IF('معلومات أساسية عن الأنظمة'!C43 = "", 0, 'حالة الالتزام بالضوابط - نظام ١'!M43)</f>
        <v>0</v>
      </c>
      <c r="N43" s="216"/>
      <c r="O43" s="218"/>
    </row>
    <row r="44" spans="1:15" ht="185.1" customHeight="1" x14ac:dyDescent="0.3">
      <c r="A44" s="212"/>
      <c r="B44" s="317"/>
      <c r="C44" s="302"/>
      <c r="D44" s="305"/>
      <c r="E44" s="306"/>
      <c r="F44" s="133" t="s">
        <v>269</v>
      </c>
      <c r="G44" s="133" t="s">
        <v>116</v>
      </c>
      <c r="H44" s="134" t="s">
        <v>176</v>
      </c>
      <c r="I44" s="141" t="s">
        <v>18</v>
      </c>
      <c r="J44" s="142">
        <f t="shared" si="1"/>
        <v>3</v>
      </c>
      <c r="K44" s="142"/>
      <c r="L44" s="142"/>
      <c r="M44" s="234">
        <f>IF('معلومات أساسية عن الأنظمة'!C44 = "", 0, 'حالة الالتزام بالضوابط - نظام ١'!M44)</f>
        <v>0</v>
      </c>
      <c r="N44" s="216"/>
      <c r="O44" s="218"/>
    </row>
    <row r="45" spans="1:15" ht="185.1" customHeight="1" x14ac:dyDescent="0.3">
      <c r="A45" s="212"/>
      <c r="B45" s="317"/>
      <c r="C45" s="302"/>
      <c r="D45" s="305"/>
      <c r="E45" s="306"/>
      <c r="F45" s="133" t="s">
        <v>269</v>
      </c>
      <c r="G45" s="133" t="s">
        <v>121</v>
      </c>
      <c r="H45" s="134" t="s">
        <v>285</v>
      </c>
      <c r="I45" s="141" t="s">
        <v>18</v>
      </c>
      <c r="J45" s="142">
        <f t="shared" si="1"/>
        <v>3</v>
      </c>
      <c r="K45" s="142"/>
      <c r="L45" s="142"/>
      <c r="M45" s="234">
        <f>IF('معلومات أساسية عن الأنظمة'!C45 = "", 0, 'حالة الالتزام بالضوابط - نظام ١'!M45)</f>
        <v>0</v>
      </c>
      <c r="N45" s="216"/>
      <c r="O45" s="218"/>
    </row>
    <row r="46" spans="1:15" ht="185.1" customHeight="1" x14ac:dyDescent="0.3">
      <c r="A46" s="212"/>
      <c r="B46" s="317"/>
      <c r="C46" s="302"/>
      <c r="D46" s="305"/>
      <c r="E46" s="306"/>
      <c r="F46" s="133" t="s">
        <v>269</v>
      </c>
      <c r="G46" s="133" t="s">
        <v>125</v>
      </c>
      <c r="H46" s="134" t="s">
        <v>177</v>
      </c>
      <c r="I46" s="141" t="s">
        <v>18</v>
      </c>
      <c r="J46" s="142">
        <f t="shared" si="1"/>
        <v>3</v>
      </c>
      <c r="K46" s="142"/>
      <c r="L46" s="142"/>
      <c r="M46" s="234">
        <f>IF('معلومات أساسية عن الأنظمة'!C46 = "", 0, 'حالة الالتزام بالضوابط - نظام ١'!M46)</f>
        <v>0</v>
      </c>
      <c r="N46" s="216"/>
      <c r="O46" s="218"/>
    </row>
    <row r="47" spans="1:15" ht="185.1" customHeight="1" x14ac:dyDescent="0.3">
      <c r="A47" s="212"/>
      <c r="B47" s="317"/>
      <c r="C47" s="302"/>
      <c r="D47" s="305"/>
      <c r="E47" s="306"/>
      <c r="F47" s="133" t="s">
        <v>269</v>
      </c>
      <c r="G47" s="133" t="s">
        <v>179</v>
      </c>
      <c r="H47" s="134" t="s">
        <v>178</v>
      </c>
      <c r="I47" s="141" t="s">
        <v>18</v>
      </c>
      <c r="J47" s="142">
        <f t="shared" si="1"/>
        <v>3</v>
      </c>
      <c r="K47" s="142"/>
      <c r="L47" s="142"/>
      <c r="M47" s="234">
        <f>IF('معلومات أساسية عن الأنظمة'!C47 = "", 0, 'حالة الالتزام بالضوابط - نظام ١'!M47)</f>
        <v>0</v>
      </c>
      <c r="N47" s="216"/>
      <c r="O47" s="218"/>
    </row>
    <row r="48" spans="1:15" ht="185.1" customHeight="1" x14ac:dyDescent="0.3">
      <c r="A48" s="212"/>
      <c r="B48" s="317"/>
      <c r="C48" s="302"/>
      <c r="D48" s="305"/>
      <c r="E48" s="306"/>
      <c r="F48" s="133" t="s">
        <v>269</v>
      </c>
      <c r="G48" s="133" t="s">
        <v>180</v>
      </c>
      <c r="H48" s="134" t="s">
        <v>181</v>
      </c>
      <c r="I48" s="141" t="s">
        <v>18</v>
      </c>
      <c r="J48" s="142">
        <f t="shared" si="1"/>
        <v>3</v>
      </c>
      <c r="K48" s="142"/>
      <c r="L48" s="142"/>
      <c r="M48" s="234">
        <f>IF('معلومات أساسية عن الأنظمة'!C48 = "", 0, 'حالة الالتزام بالضوابط - نظام ١'!M48)</f>
        <v>0</v>
      </c>
      <c r="N48" s="216"/>
      <c r="O48" s="218"/>
    </row>
    <row r="49" spans="1:15" ht="185.1" customHeight="1" x14ac:dyDescent="0.3">
      <c r="A49" s="212"/>
      <c r="B49" s="317"/>
      <c r="C49" s="302"/>
      <c r="D49" s="307"/>
      <c r="E49" s="308"/>
      <c r="F49" s="133" t="s">
        <v>269</v>
      </c>
      <c r="G49" s="133" t="s">
        <v>182</v>
      </c>
      <c r="H49" s="134" t="s">
        <v>183</v>
      </c>
      <c r="I49" s="141" t="s">
        <v>18</v>
      </c>
      <c r="J49" s="142">
        <f t="shared" si="1"/>
        <v>3</v>
      </c>
      <c r="K49" s="142"/>
      <c r="L49" s="142"/>
      <c r="M49" s="234">
        <f>IF('معلومات أساسية عن الأنظمة'!C49 = "", 0, 'حالة الالتزام بالضوابط - نظام ١'!M49)</f>
        <v>0</v>
      </c>
      <c r="N49" s="216"/>
      <c r="O49" s="218"/>
    </row>
    <row r="50" spans="1:15" ht="185.1" customHeight="1" x14ac:dyDescent="0.3">
      <c r="A50" s="212"/>
      <c r="B50" s="317"/>
      <c r="C50" s="302" t="s">
        <v>82</v>
      </c>
      <c r="D50" s="303" t="s">
        <v>28</v>
      </c>
      <c r="E50" s="304"/>
      <c r="F50" s="133" t="s">
        <v>268</v>
      </c>
      <c r="G50" s="133" t="s">
        <v>83</v>
      </c>
      <c r="H50" s="134" t="s">
        <v>303</v>
      </c>
      <c r="I50" s="235" t="str">
        <f>IF(J50=3,"مطبق كليًا  - Implemented",IF(J50=0,"لاينطبق - Not Applicable",IF(J50=1,"غير مطبق  - Not Implemented",IF(3&lt;J50&gt;1,"مطبق جزئيًا  - Partially Implemented"," "))))</f>
        <v>مطبق كليًا  - Implemented</v>
      </c>
      <c r="J50" s="142">
        <f>IF(SUM(J51:J59)=0,0,AVERAGEIF(J51:J59,"&lt;&gt;0"))</f>
        <v>3</v>
      </c>
      <c r="K50" s="142"/>
      <c r="L50" s="142"/>
      <c r="M50" s="234">
        <f>IF('معلومات أساسية عن الأنظمة'!C50 = "", 0, 'حالة الالتزام بالضوابط - نظام ١'!M50)</f>
        <v>0</v>
      </c>
      <c r="N50" s="216"/>
      <c r="O50" s="218"/>
    </row>
    <row r="51" spans="1:15" ht="185.1" customHeight="1" x14ac:dyDescent="0.3">
      <c r="A51" s="212"/>
      <c r="B51" s="317"/>
      <c r="C51" s="302"/>
      <c r="D51" s="305"/>
      <c r="E51" s="306"/>
      <c r="F51" s="133" t="s">
        <v>269</v>
      </c>
      <c r="G51" s="136" t="s">
        <v>224</v>
      </c>
      <c r="H51" s="134" t="s">
        <v>184</v>
      </c>
      <c r="I51" s="141" t="s">
        <v>18</v>
      </c>
      <c r="J51" s="142">
        <f t="shared" si="1"/>
        <v>3</v>
      </c>
      <c r="K51" s="142"/>
      <c r="L51" s="142"/>
      <c r="M51" s="234">
        <f>IF('معلومات أساسية عن الأنظمة'!C51 = "", 0, 'حالة الالتزام بالضوابط - نظام ١'!M51)</f>
        <v>0</v>
      </c>
      <c r="N51" s="216"/>
      <c r="O51" s="218"/>
    </row>
    <row r="52" spans="1:15" ht="185.1" customHeight="1" x14ac:dyDescent="0.3">
      <c r="A52" s="212"/>
      <c r="B52" s="317"/>
      <c r="C52" s="302"/>
      <c r="D52" s="305"/>
      <c r="E52" s="306"/>
      <c r="F52" s="133" t="s">
        <v>269</v>
      </c>
      <c r="G52" s="136" t="s">
        <v>225</v>
      </c>
      <c r="H52" s="134" t="s">
        <v>185</v>
      </c>
      <c r="I52" s="141" t="s">
        <v>18</v>
      </c>
      <c r="J52" s="142">
        <f t="shared" si="1"/>
        <v>3</v>
      </c>
      <c r="K52" s="142"/>
      <c r="L52" s="142"/>
      <c r="M52" s="234">
        <f>IF('معلومات أساسية عن الأنظمة'!C52 = "", 0, 'حالة الالتزام بالضوابط - نظام ١'!M52)</f>
        <v>0</v>
      </c>
      <c r="N52" s="216"/>
      <c r="O52" s="218"/>
    </row>
    <row r="53" spans="1:15" ht="185.1" customHeight="1" x14ac:dyDescent="0.3">
      <c r="A53" s="212"/>
      <c r="B53" s="317"/>
      <c r="C53" s="302"/>
      <c r="D53" s="305"/>
      <c r="E53" s="306"/>
      <c r="F53" s="133" t="s">
        <v>269</v>
      </c>
      <c r="G53" s="136" t="s">
        <v>226</v>
      </c>
      <c r="H53" s="134" t="s">
        <v>186</v>
      </c>
      <c r="I53" s="141" t="s">
        <v>18</v>
      </c>
      <c r="J53" s="142">
        <f t="shared" si="1"/>
        <v>3</v>
      </c>
      <c r="K53" s="142"/>
      <c r="L53" s="142"/>
      <c r="M53" s="234">
        <f>IF('معلومات أساسية عن الأنظمة'!C53 = "", 0, 'حالة الالتزام بالضوابط - نظام ١'!M53)</f>
        <v>0</v>
      </c>
      <c r="N53" s="216"/>
      <c r="O53" s="218"/>
    </row>
    <row r="54" spans="1:15" ht="185.1" customHeight="1" x14ac:dyDescent="0.3">
      <c r="A54" s="212"/>
      <c r="B54" s="317"/>
      <c r="C54" s="302"/>
      <c r="D54" s="305"/>
      <c r="E54" s="306"/>
      <c r="F54" s="133" t="s">
        <v>269</v>
      </c>
      <c r="G54" s="136" t="s">
        <v>227</v>
      </c>
      <c r="H54" s="134" t="s">
        <v>187</v>
      </c>
      <c r="I54" s="141" t="s">
        <v>18</v>
      </c>
      <c r="J54" s="142">
        <f t="shared" si="1"/>
        <v>3</v>
      </c>
      <c r="K54" s="142"/>
      <c r="L54" s="142"/>
      <c r="M54" s="234">
        <f>IF('معلومات أساسية عن الأنظمة'!C54 = "", 0, 'حالة الالتزام بالضوابط - نظام ١'!M54)</f>
        <v>0</v>
      </c>
      <c r="N54" s="216"/>
      <c r="O54" s="218"/>
    </row>
    <row r="55" spans="1:15" ht="185.1" customHeight="1" x14ac:dyDescent="0.3">
      <c r="A55" s="212"/>
      <c r="B55" s="317"/>
      <c r="C55" s="302"/>
      <c r="D55" s="305"/>
      <c r="E55" s="306"/>
      <c r="F55" s="133" t="s">
        <v>269</v>
      </c>
      <c r="G55" s="136" t="s">
        <v>228</v>
      </c>
      <c r="H55" s="134" t="s">
        <v>286</v>
      </c>
      <c r="I55" s="141" t="s">
        <v>18</v>
      </c>
      <c r="J55" s="142">
        <f t="shared" si="1"/>
        <v>3</v>
      </c>
      <c r="K55" s="142"/>
      <c r="L55" s="142"/>
      <c r="M55" s="234">
        <f>IF('معلومات أساسية عن الأنظمة'!C55 = "", 0, 'حالة الالتزام بالضوابط - نظام ١'!M55)</f>
        <v>0</v>
      </c>
      <c r="N55" s="216"/>
      <c r="O55" s="218"/>
    </row>
    <row r="56" spans="1:15" ht="185.1" customHeight="1" x14ac:dyDescent="0.3">
      <c r="A56" s="212"/>
      <c r="B56" s="317"/>
      <c r="C56" s="302"/>
      <c r="D56" s="305"/>
      <c r="E56" s="306"/>
      <c r="F56" s="133" t="s">
        <v>269</v>
      </c>
      <c r="G56" s="136" t="s">
        <v>229</v>
      </c>
      <c r="H56" s="134" t="s">
        <v>188</v>
      </c>
      <c r="I56" s="141" t="s">
        <v>18</v>
      </c>
      <c r="J56" s="142">
        <f t="shared" si="1"/>
        <v>3</v>
      </c>
      <c r="K56" s="142"/>
      <c r="L56" s="142"/>
      <c r="M56" s="234">
        <f>IF('معلومات أساسية عن الأنظمة'!C56 = "", 0, 'حالة الالتزام بالضوابط - نظام ١'!M56)</f>
        <v>0</v>
      </c>
      <c r="N56" s="216"/>
      <c r="O56" s="218"/>
    </row>
    <row r="57" spans="1:15" ht="185.1" customHeight="1" x14ac:dyDescent="0.3">
      <c r="A57" s="212"/>
      <c r="B57" s="317"/>
      <c r="C57" s="302"/>
      <c r="D57" s="305"/>
      <c r="E57" s="306"/>
      <c r="F57" s="133" t="s">
        <v>269</v>
      </c>
      <c r="G57" s="136" t="s">
        <v>230</v>
      </c>
      <c r="H57" s="134" t="s">
        <v>189</v>
      </c>
      <c r="I57" s="141" t="s">
        <v>18</v>
      </c>
      <c r="J57" s="142">
        <f t="shared" si="1"/>
        <v>3</v>
      </c>
      <c r="K57" s="142"/>
      <c r="L57" s="142"/>
      <c r="M57" s="234">
        <f>IF('معلومات أساسية عن الأنظمة'!C57 = "", 0, 'حالة الالتزام بالضوابط - نظام ١'!M57)</f>
        <v>0</v>
      </c>
      <c r="N57" s="216"/>
      <c r="O57" s="218"/>
    </row>
    <row r="58" spans="1:15" ht="185.1" customHeight="1" x14ac:dyDescent="0.3">
      <c r="A58" s="212"/>
      <c r="B58" s="317"/>
      <c r="C58" s="302"/>
      <c r="D58" s="305"/>
      <c r="E58" s="306"/>
      <c r="F58" s="133" t="s">
        <v>269</v>
      </c>
      <c r="G58" s="136" t="s">
        <v>231</v>
      </c>
      <c r="H58" s="134" t="s">
        <v>287</v>
      </c>
      <c r="I58" s="141" t="s">
        <v>18</v>
      </c>
      <c r="J58" s="142">
        <f t="shared" si="1"/>
        <v>3</v>
      </c>
      <c r="K58" s="142"/>
      <c r="L58" s="142"/>
      <c r="M58" s="234">
        <f>IF('معلومات أساسية عن الأنظمة'!C58 = "", 0, 'حالة الالتزام بالضوابط - نظام ١'!M58)</f>
        <v>0</v>
      </c>
      <c r="N58" s="216"/>
      <c r="O58" s="218"/>
    </row>
    <row r="59" spans="1:15" ht="185.1" customHeight="1" x14ac:dyDescent="0.3">
      <c r="A59" s="212"/>
      <c r="B59" s="317"/>
      <c r="C59" s="302"/>
      <c r="D59" s="307"/>
      <c r="E59" s="308"/>
      <c r="F59" s="133" t="s">
        <v>269</v>
      </c>
      <c r="G59" s="136" t="s">
        <v>232</v>
      </c>
      <c r="H59" s="134" t="s">
        <v>190</v>
      </c>
      <c r="I59" s="141" t="s">
        <v>18</v>
      </c>
      <c r="J59" s="142">
        <f t="shared" si="1"/>
        <v>3</v>
      </c>
      <c r="K59" s="142"/>
      <c r="L59" s="142"/>
      <c r="M59" s="234">
        <f>IF('معلومات أساسية عن الأنظمة'!C59 = "", 0, 'حالة الالتزام بالضوابط - نظام ١'!M59)</f>
        <v>0</v>
      </c>
      <c r="N59" s="216"/>
      <c r="O59" s="218"/>
    </row>
    <row r="60" spans="1:15" ht="185.1" customHeight="1" x14ac:dyDescent="0.3">
      <c r="A60" s="212"/>
      <c r="B60" s="317"/>
      <c r="C60" s="302" t="s">
        <v>84</v>
      </c>
      <c r="D60" s="303" t="s">
        <v>29</v>
      </c>
      <c r="E60" s="304"/>
      <c r="F60" s="133" t="s">
        <v>268</v>
      </c>
      <c r="G60" s="133" t="s">
        <v>85</v>
      </c>
      <c r="H60" s="134" t="s">
        <v>304</v>
      </c>
      <c r="I60" s="235" t="str">
        <f>IF(J60=3,"مطبق كليًا  - Implemented",IF(J60=0,"لاينطبق - Not Applicable",IF(J60=1,"غير مطبق  - Not Implemented",IF(3&lt;J60&gt;1,"مطبق جزئيًا  - Partially Implemented"," "))))</f>
        <v>مطبق كليًا  - Implemented</v>
      </c>
      <c r="J60" s="142">
        <f>IF(SUM(J61:J62)=0,0,AVERAGEIF(J61:J62,"&lt;&gt;0"))</f>
        <v>3</v>
      </c>
      <c r="K60" s="142"/>
      <c r="L60" s="142"/>
      <c r="M60" s="234">
        <f>IF('معلومات أساسية عن الأنظمة'!C60 = "", 0, 'حالة الالتزام بالضوابط - نظام ١'!M60)</f>
        <v>0</v>
      </c>
      <c r="N60" s="216"/>
      <c r="O60" s="218"/>
    </row>
    <row r="61" spans="1:15" ht="185.1" customHeight="1" x14ac:dyDescent="0.3">
      <c r="A61" s="212"/>
      <c r="B61" s="317"/>
      <c r="C61" s="302"/>
      <c r="D61" s="305"/>
      <c r="E61" s="306"/>
      <c r="F61" s="133" t="s">
        <v>269</v>
      </c>
      <c r="G61" s="136" t="s">
        <v>222</v>
      </c>
      <c r="H61" s="134" t="s">
        <v>191</v>
      </c>
      <c r="I61" s="141" t="s">
        <v>18</v>
      </c>
      <c r="J61" s="142">
        <f t="shared" si="1"/>
        <v>3</v>
      </c>
      <c r="K61" s="142"/>
      <c r="L61" s="142"/>
      <c r="M61" s="234">
        <f>IF('معلومات أساسية عن الأنظمة'!C61 = "", 0, 'حالة الالتزام بالضوابط - نظام ١'!M61)</f>
        <v>0</v>
      </c>
      <c r="N61" s="216"/>
      <c r="O61" s="218"/>
    </row>
    <row r="62" spans="1:15" ht="185.1" customHeight="1" x14ac:dyDescent="0.3">
      <c r="A62" s="212"/>
      <c r="B62" s="317"/>
      <c r="C62" s="302"/>
      <c r="D62" s="307"/>
      <c r="E62" s="308"/>
      <c r="F62" s="133" t="s">
        <v>269</v>
      </c>
      <c r="G62" s="136" t="s">
        <v>223</v>
      </c>
      <c r="H62" s="134" t="s">
        <v>192</v>
      </c>
      <c r="I62" s="141" t="s">
        <v>18</v>
      </c>
      <c r="J62" s="142">
        <f t="shared" si="1"/>
        <v>3</v>
      </c>
      <c r="K62" s="142"/>
      <c r="L62" s="142"/>
      <c r="M62" s="234">
        <f>IF('معلومات أساسية عن الأنظمة'!C62 = "", 0, 'حالة الالتزام بالضوابط - نظام ١'!M62)</f>
        <v>0</v>
      </c>
      <c r="N62" s="216"/>
      <c r="O62" s="218"/>
    </row>
    <row r="63" spans="1:15" ht="185.1" customHeight="1" x14ac:dyDescent="0.3">
      <c r="A63" s="212"/>
      <c r="B63" s="317"/>
      <c r="C63" s="302" t="s">
        <v>126</v>
      </c>
      <c r="D63" s="303" t="s">
        <v>30</v>
      </c>
      <c r="E63" s="304"/>
      <c r="F63" s="133" t="s">
        <v>268</v>
      </c>
      <c r="G63" s="133" t="s">
        <v>86</v>
      </c>
      <c r="H63" s="134" t="s">
        <v>305</v>
      </c>
      <c r="I63" s="235" t="str">
        <f>IF(J63=3,"مطبق كليًا  - Implemented",IF(J63=0,"لاينطبق - Not Applicable",IF(J63=1,"غير مطبق  - Not Implemented",IF(3&lt;J63&gt;1,"مطبق جزئيًا  - Partially Implemented"," "))))</f>
        <v>مطبق كليًا  - Implemented</v>
      </c>
      <c r="J63" s="142">
        <f>IF(SUM(J64:J68)=0,0,AVERAGEIF(J64:J68,"&lt;&gt;0"))</f>
        <v>3</v>
      </c>
      <c r="K63" s="142"/>
      <c r="L63" s="142"/>
      <c r="M63" s="234">
        <f>IF('معلومات أساسية عن الأنظمة'!C63 = "", 0, 'حالة الالتزام بالضوابط - نظام ١'!M63)</f>
        <v>0</v>
      </c>
      <c r="N63" s="216"/>
      <c r="O63" s="218"/>
    </row>
    <row r="64" spans="1:15" ht="185.1" customHeight="1" x14ac:dyDescent="0.3">
      <c r="A64" s="212"/>
      <c r="B64" s="317"/>
      <c r="C64" s="302"/>
      <c r="D64" s="305"/>
      <c r="E64" s="306"/>
      <c r="F64" s="133" t="s">
        <v>269</v>
      </c>
      <c r="G64" s="136" t="s">
        <v>233</v>
      </c>
      <c r="H64" s="134" t="s">
        <v>193</v>
      </c>
      <c r="I64" s="141" t="s">
        <v>18</v>
      </c>
      <c r="J64" s="142">
        <f t="shared" si="1"/>
        <v>3</v>
      </c>
      <c r="K64" s="142"/>
      <c r="L64" s="142"/>
      <c r="M64" s="234">
        <f>IF('معلومات أساسية عن الأنظمة'!C64 = "", 0, 'حالة الالتزام بالضوابط - نظام ١'!M64)</f>
        <v>0</v>
      </c>
      <c r="N64" s="216"/>
      <c r="O64" s="218"/>
    </row>
    <row r="65" spans="1:15" ht="185.1" customHeight="1" x14ac:dyDescent="0.3">
      <c r="A65" s="212"/>
      <c r="B65" s="317"/>
      <c r="C65" s="302"/>
      <c r="D65" s="305"/>
      <c r="E65" s="306"/>
      <c r="F65" s="133" t="s">
        <v>269</v>
      </c>
      <c r="G65" s="136" t="s">
        <v>234</v>
      </c>
      <c r="H65" s="134" t="s">
        <v>194</v>
      </c>
      <c r="I65" s="141" t="s">
        <v>18</v>
      </c>
      <c r="J65" s="142">
        <f t="shared" si="1"/>
        <v>3</v>
      </c>
      <c r="K65" s="142"/>
      <c r="L65" s="142"/>
      <c r="M65" s="234">
        <f>IF('معلومات أساسية عن الأنظمة'!C65 = "", 0, 'حالة الالتزام بالضوابط - نظام ١'!M65)</f>
        <v>0</v>
      </c>
      <c r="N65" s="216"/>
      <c r="O65" s="218"/>
    </row>
    <row r="66" spans="1:15" ht="185.1" customHeight="1" x14ac:dyDescent="0.3">
      <c r="A66" s="212"/>
      <c r="B66" s="317"/>
      <c r="C66" s="302"/>
      <c r="D66" s="305"/>
      <c r="E66" s="306"/>
      <c r="F66" s="133" t="s">
        <v>269</v>
      </c>
      <c r="G66" s="136" t="s">
        <v>235</v>
      </c>
      <c r="H66" s="134" t="s">
        <v>195</v>
      </c>
      <c r="I66" s="141" t="s">
        <v>18</v>
      </c>
      <c r="J66" s="142">
        <f t="shared" si="1"/>
        <v>3</v>
      </c>
      <c r="K66" s="142"/>
      <c r="L66" s="142"/>
      <c r="M66" s="234">
        <f>IF('معلومات أساسية عن الأنظمة'!C66 = "", 0, 'حالة الالتزام بالضوابط - نظام ١'!M66)</f>
        <v>0</v>
      </c>
      <c r="N66" s="216"/>
      <c r="O66" s="218"/>
    </row>
    <row r="67" spans="1:15" ht="185.1" customHeight="1" x14ac:dyDescent="0.3">
      <c r="A67" s="212"/>
      <c r="B67" s="317"/>
      <c r="C67" s="302"/>
      <c r="D67" s="305"/>
      <c r="E67" s="306"/>
      <c r="F67" s="133" t="s">
        <v>269</v>
      </c>
      <c r="G67" s="136" t="s">
        <v>236</v>
      </c>
      <c r="H67" s="134" t="s">
        <v>196</v>
      </c>
      <c r="I67" s="141" t="s">
        <v>18</v>
      </c>
      <c r="J67" s="142">
        <f t="shared" si="1"/>
        <v>3</v>
      </c>
      <c r="K67" s="142"/>
      <c r="L67" s="142"/>
      <c r="M67" s="234">
        <f>IF('معلومات أساسية عن الأنظمة'!C67 = "", 0, 'حالة الالتزام بالضوابط - نظام ١'!M67)</f>
        <v>0</v>
      </c>
      <c r="N67" s="216"/>
      <c r="O67" s="218"/>
    </row>
    <row r="68" spans="1:15" ht="185.1" customHeight="1" x14ac:dyDescent="0.3">
      <c r="A68" s="212"/>
      <c r="B68" s="317"/>
      <c r="C68" s="302"/>
      <c r="D68" s="307"/>
      <c r="E68" s="308"/>
      <c r="F68" s="133" t="s">
        <v>269</v>
      </c>
      <c r="G68" s="136" t="s">
        <v>237</v>
      </c>
      <c r="H68" s="134" t="s">
        <v>197</v>
      </c>
      <c r="I68" s="141" t="s">
        <v>18</v>
      </c>
      <c r="J68" s="142">
        <f t="shared" si="1"/>
        <v>3</v>
      </c>
      <c r="K68" s="142"/>
      <c r="L68" s="142"/>
      <c r="M68" s="234">
        <f>IF('معلومات أساسية عن الأنظمة'!C68 = "", 0, 'حالة الالتزام بالضوابط - نظام ١'!M68)</f>
        <v>0</v>
      </c>
      <c r="N68" s="216"/>
      <c r="O68" s="218"/>
    </row>
    <row r="69" spans="1:15" ht="185.1" customHeight="1" x14ac:dyDescent="0.3">
      <c r="A69" s="212"/>
      <c r="B69" s="317"/>
      <c r="C69" s="302" t="s">
        <v>87</v>
      </c>
      <c r="D69" s="303" t="s">
        <v>34</v>
      </c>
      <c r="E69" s="304"/>
      <c r="F69" s="133" t="s">
        <v>268</v>
      </c>
      <c r="G69" s="133" t="s">
        <v>88</v>
      </c>
      <c r="H69" s="134" t="s">
        <v>306</v>
      </c>
      <c r="I69" s="235" t="str">
        <f>IF(J69=3,"مطبق كليًا  - Implemented",IF(J69=0,"لاينطبق - Not Applicable",IF(J69=1,"غير مطبق  - Not Implemented",IF(3&lt;J69&gt;1,"مطبق جزئيًا  - Partially Implemented"," "))))</f>
        <v>مطبق كليًا  - Implemented</v>
      </c>
      <c r="J69" s="142">
        <f>IF(SUM(J70:J72)=0,0,AVERAGEIF(J70:J72,"&lt;&gt;0"))</f>
        <v>3</v>
      </c>
      <c r="K69" s="142"/>
      <c r="L69" s="142"/>
      <c r="M69" s="234">
        <f>IF('معلومات أساسية عن الأنظمة'!C69 = "", 0, 'حالة الالتزام بالضوابط - نظام ١'!M69)</f>
        <v>0</v>
      </c>
      <c r="N69" s="216"/>
      <c r="O69" s="218"/>
    </row>
    <row r="70" spans="1:15" ht="185.1" customHeight="1" x14ac:dyDescent="0.3">
      <c r="A70" s="212"/>
      <c r="B70" s="317"/>
      <c r="C70" s="302"/>
      <c r="D70" s="305"/>
      <c r="E70" s="306"/>
      <c r="F70" s="133" t="s">
        <v>269</v>
      </c>
      <c r="G70" s="136" t="s">
        <v>238</v>
      </c>
      <c r="H70" s="134" t="s">
        <v>198</v>
      </c>
      <c r="I70" s="141" t="s">
        <v>18</v>
      </c>
      <c r="J70" s="142">
        <f t="shared" si="1"/>
        <v>3</v>
      </c>
      <c r="K70" s="142"/>
      <c r="L70" s="142"/>
      <c r="M70" s="234">
        <f>IF('معلومات أساسية عن الأنظمة'!C70 = "", 0, 'حالة الالتزام بالضوابط - نظام ١'!M70)</f>
        <v>0</v>
      </c>
      <c r="N70" s="216"/>
      <c r="O70" s="218"/>
    </row>
    <row r="71" spans="1:15" ht="185.1" customHeight="1" x14ac:dyDescent="0.3">
      <c r="A71" s="212"/>
      <c r="B71" s="317"/>
      <c r="C71" s="302"/>
      <c r="D71" s="305"/>
      <c r="E71" s="306"/>
      <c r="F71" s="133" t="s">
        <v>269</v>
      </c>
      <c r="G71" s="136" t="s">
        <v>239</v>
      </c>
      <c r="H71" s="134" t="s">
        <v>199</v>
      </c>
      <c r="I71" s="141" t="s">
        <v>18</v>
      </c>
      <c r="J71" s="142">
        <f t="shared" si="1"/>
        <v>3</v>
      </c>
      <c r="K71" s="142"/>
      <c r="L71" s="142"/>
      <c r="M71" s="234">
        <f>IF('معلومات أساسية عن الأنظمة'!C71 = "", 0, 'حالة الالتزام بالضوابط - نظام ١'!M71)</f>
        <v>0</v>
      </c>
      <c r="N71" s="216"/>
      <c r="O71" s="218"/>
    </row>
    <row r="72" spans="1:15" ht="185.1" customHeight="1" x14ac:dyDescent="0.3">
      <c r="A72" s="212"/>
      <c r="B72" s="317"/>
      <c r="C72" s="302"/>
      <c r="D72" s="307"/>
      <c r="E72" s="308"/>
      <c r="F72" s="133" t="s">
        <v>269</v>
      </c>
      <c r="G72" s="136" t="s">
        <v>240</v>
      </c>
      <c r="H72" s="134" t="s">
        <v>200</v>
      </c>
      <c r="I72" s="141" t="s">
        <v>18</v>
      </c>
      <c r="J72" s="142">
        <f t="shared" si="1"/>
        <v>3</v>
      </c>
      <c r="K72" s="142"/>
      <c r="L72" s="142"/>
      <c r="M72" s="234">
        <f>IF('معلومات أساسية عن الأنظمة'!C72 = "", 0, 'حالة الالتزام بالضوابط - نظام ١'!M72)</f>
        <v>0</v>
      </c>
      <c r="N72" s="216"/>
      <c r="O72" s="218"/>
    </row>
    <row r="73" spans="1:15" ht="185.1" customHeight="1" x14ac:dyDescent="0.3">
      <c r="A73" s="212"/>
      <c r="B73" s="317"/>
      <c r="C73" s="302" t="s">
        <v>89</v>
      </c>
      <c r="D73" s="303" t="s">
        <v>35</v>
      </c>
      <c r="E73" s="304"/>
      <c r="F73" s="133" t="s">
        <v>268</v>
      </c>
      <c r="G73" s="133" t="s">
        <v>90</v>
      </c>
      <c r="H73" s="134" t="s">
        <v>307</v>
      </c>
      <c r="I73" s="235" t="str">
        <f>IF(J73=3,"مطبق كليًا  - Implemented",IF(J73=0,"لاينطبق - Not Applicable",IF(J73=1,"غير مطبق  - Not Implemented",IF(3&lt;J73&gt;1,"مطبق جزئيًا  - Partially Implemented"," "))))</f>
        <v>مطبق كليًا  - Implemented</v>
      </c>
      <c r="J73" s="142">
        <f>IF(SUM(J74:J76)=0,0,AVERAGEIF(J74:J76,"&lt;&gt;0"))</f>
        <v>3</v>
      </c>
      <c r="K73" s="142"/>
      <c r="L73" s="142"/>
      <c r="M73" s="234">
        <f>IF('معلومات أساسية عن الأنظمة'!C73 = "", 0, 'حالة الالتزام بالضوابط - نظام ١'!M73)</f>
        <v>0</v>
      </c>
      <c r="N73" s="216"/>
      <c r="O73" s="218"/>
    </row>
    <row r="74" spans="1:15" ht="185.1" customHeight="1" x14ac:dyDescent="0.3">
      <c r="A74" s="212"/>
      <c r="B74" s="317"/>
      <c r="C74" s="302"/>
      <c r="D74" s="305"/>
      <c r="E74" s="306"/>
      <c r="F74" s="133" t="s">
        <v>269</v>
      </c>
      <c r="G74" s="136" t="s">
        <v>241</v>
      </c>
      <c r="H74" s="134" t="s">
        <v>201</v>
      </c>
      <c r="I74" s="141" t="s">
        <v>18</v>
      </c>
      <c r="J74" s="142">
        <f t="shared" si="1"/>
        <v>3</v>
      </c>
      <c r="K74" s="142"/>
      <c r="L74" s="142"/>
      <c r="M74" s="234">
        <f>IF('معلومات أساسية عن الأنظمة'!C74 = "", 0, 'حالة الالتزام بالضوابط - نظام ١'!M74)</f>
        <v>0</v>
      </c>
      <c r="N74" s="216"/>
      <c r="O74" s="218"/>
    </row>
    <row r="75" spans="1:15" ht="185.1" customHeight="1" x14ac:dyDescent="0.3">
      <c r="A75" s="212"/>
      <c r="B75" s="317"/>
      <c r="C75" s="302"/>
      <c r="D75" s="305"/>
      <c r="E75" s="306"/>
      <c r="F75" s="133" t="s">
        <v>269</v>
      </c>
      <c r="G75" s="136" t="s">
        <v>242</v>
      </c>
      <c r="H75" s="134" t="s">
        <v>202</v>
      </c>
      <c r="I75" s="141" t="s">
        <v>18</v>
      </c>
      <c r="J75" s="142">
        <f t="shared" si="1"/>
        <v>3</v>
      </c>
      <c r="K75" s="142"/>
      <c r="L75" s="142"/>
      <c r="M75" s="234">
        <f>IF('معلومات أساسية عن الأنظمة'!C75 = "", 0, 'حالة الالتزام بالضوابط - نظام ١'!M75)</f>
        <v>0</v>
      </c>
      <c r="N75" s="216"/>
      <c r="O75" s="218"/>
    </row>
    <row r="76" spans="1:15" ht="185.1" customHeight="1" x14ac:dyDescent="0.3">
      <c r="A76" s="212"/>
      <c r="B76" s="317"/>
      <c r="C76" s="302"/>
      <c r="D76" s="305"/>
      <c r="E76" s="306"/>
      <c r="F76" s="133" t="s">
        <v>269</v>
      </c>
      <c r="G76" s="136" t="s">
        <v>243</v>
      </c>
      <c r="H76" s="134" t="s">
        <v>203</v>
      </c>
      <c r="I76" s="141" t="s">
        <v>18</v>
      </c>
      <c r="J76" s="142">
        <f t="shared" si="1"/>
        <v>3</v>
      </c>
      <c r="K76" s="142"/>
      <c r="L76" s="142"/>
      <c r="M76" s="234">
        <f>IF('معلومات أساسية عن الأنظمة'!C76 = "", 0, 'حالة الالتزام بالضوابط - نظام ١'!M76)</f>
        <v>0</v>
      </c>
      <c r="N76" s="216"/>
      <c r="O76" s="218"/>
    </row>
    <row r="77" spans="1:15" ht="185.1" customHeight="1" x14ac:dyDescent="0.3">
      <c r="A77" s="212"/>
      <c r="B77" s="317"/>
      <c r="C77" s="302"/>
      <c r="D77" s="307"/>
      <c r="E77" s="308"/>
      <c r="F77" s="133" t="s">
        <v>268</v>
      </c>
      <c r="G77" s="133" t="s">
        <v>91</v>
      </c>
      <c r="H77" s="134" t="s">
        <v>308</v>
      </c>
      <c r="I77" s="141" t="s">
        <v>18</v>
      </c>
      <c r="J77" s="142"/>
      <c r="K77" s="142"/>
      <c r="L77" s="142"/>
      <c r="M77" s="234">
        <f>IF('معلومات أساسية عن الأنظمة'!C77 = "", 0, 'حالة الالتزام بالضوابط - نظام ١'!M77)</f>
        <v>0</v>
      </c>
      <c r="N77" s="216"/>
      <c r="O77" s="218"/>
    </row>
    <row r="78" spans="1:15" ht="185.1" customHeight="1" x14ac:dyDescent="0.3">
      <c r="A78" s="212"/>
      <c r="B78" s="317"/>
      <c r="C78" s="302" t="s">
        <v>92</v>
      </c>
      <c r="D78" s="303" t="s">
        <v>36</v>
      </c>
      <c r="E78" s="304"/>
      <c r="F78" s="133" t="s">
        <v>268</v>
      </c>
      <c r="G78" s="133" t="s">
        <v>93</v>
      </c>
      <c r="H78" s="134" t="s">
        <v>309</v>
      </c>
      <c r="I78" s="235" t="str">
        <f>IF(J78=3,"مطبق كليًا  - Implemented",IF(J78=0,"لاينطبق - Not Applicable",IF(J78=1,"غير مطبق  - Not Implemented",IF(3&lt;J78&gt;1,"مطبق جزئيًا  - Partially Implemented"," "))))</f>
        <v>مطبق كليًا  - Implemented</v>
      </c>
      <c r="J78" s="142">
        <f>IF(SUM(J79:J81)=0,0,AVERAGEIF(J79:J81,"&lt;&gt;0"))</f>
        <v>3</v>
      </c>
      <c r="K78" s="142"/>
      <c r="L78" s="142"/>
      <c r="M78" s="234">
        <f>IF('معلومات أساسية عن الأنظمة'!C78 = "", 0, 'حالة الالتزام بالضوابط - نظام ١'!M78)</f>
        <v>0</v>
      </c>
      <c r="N78" s="216"/>
      <c r="O78" s="218"/>
    </row>
    <row r="79" spans="1:15" ht="185.1" customHeight="1" x14ac:dyDescent="0.3">
      <c r="A79" s="212"/>
      <c r="B79" s="317"/>
      <c r="C79" s="302"/>
      <c r="D79" s="305"/>
      <c r="E79" s="306"/>
      <c r="F79" s="133" t="s">
        <v>269</v>
      </c>
      <c r="G79" s="136" t="s">
        <v>244</v>
      </c>
      <c r="H79" s="134" t="s">
        <v>204</v>
      </c>
      <c r="I79" s="141" t="s">
        <v>18</v>
      </c>
      <c r="J79" s="142">
        <f>IF(I79="مطبق كليًا  - Implemented",3,IF(I79="مطبق جزئيًا  - Partially Implemented",2,IF(I79="غير مطبق  - Not Implemented",1,0)))</f>
        <v>3</v>
      </c>
      <c r="K79" s="142"/>
      <c r="L79" s="142"/>
      <c r="M79" s="234">
        <f>IF('معلومات أساسية عن الأنظمة'!C79 = "", 0, 'حالة الالتزام بالضوابط - نظام ١'!M79)</f>
        <v>0</v>
      </c>
      <c r="N79" s="216"/>
      <c r="O79" s="218"/>
    </row>
    <row r="80" spans="1:15" ht="185.1" customHeight="1" x14ac:dyDescent="0.3">
      <c r="A80" s="212"/>
      <c r="B80" s="317"/>
      <c r="C80" s="302"/>
      <c r="D80" s="305"/>
      <c r="E80" s="306"/>
      <c r="F80" s="133" t="s">
        <v>269</v>
      </c>
      <c r="G80" s="136" t="s">
        <v>245</v>
      </c>
      <c r="H80" s="134" t="s">
        <v>205</v>
      </c>
      <c r="I80" s="141" t="s">
        <v>18</v>
      </c>
      <c r="J80" s="142">
        <f>IF(I80="مطبق كليًا  - Implemented",3,IF(I80="مطبق جزئيًا  - Partially Implemented",2,IF(I80="غير مطبق  - Not Implemented",1,0)))</f>
        <v>3</v>
      </c>
      <c r="K80" s="142"/>
      <c r="L80" s="142"/>
      <c r="M80" s="234">
        <f>IF('معلومات أساسية عن الأنظمة'!C80 = "", 0, 'حالة الالتزام بالضوابط - نظام ١'!M80)</f>
        <v>0</v>
      </c>
      <c r="N80" s="216"/>
      <c r="O80" s="218"/>
    </row>
    <row r="81" spans="1:15" ht="185.1" customHeight="1" x14ac:dyDescent="0.3">
      <c r="A81" s="212"/>
      <c r="B81" s="317"/>
      <c r="C81" s="302"/>
      <c r="D81" s="305"/>
      <c r="E81" s="306"/>
      <c r="F81" s="133" t="s">
        <v>269</v>
      </c>
      <c r="G81" s="136" t="s">
        <v>246</v>
      </c>
      <c r="H81" s="134" t="s">
        <v>206</v>
      </c>
      <c r="I81" s="141" t="s">
        <v>18</v>
      </c>
      <c r="J81" s="142">
        <f>IF(I81="مطبق كليًا  - Implemented",3,IF(I81="مطبق جزئيًا  - Partially Implemented",2,IF(I81="غير مطبق  - Not Implemented",1,0)))</f>
        <v>3</v>
      </c>
      <c r="K81" s="142"/>
      <c r="L81" s="142"/>
      <c r="M81" s="234">
        <f>IF('معلومات أساسية عن الأنظمة'!C81 = "", 0, 'حالة الالتزام بالضوابط - نظام ١'!M81)</f>
        <v>0</v>
      </c>
      <c r="N81" s="216"/>
      <c r="O81" s="218"/>
    </row>
    <row r="82" spans="1:15" ht="185.1" customHeight="1" x14ac:dyDescent="0.3">
      <c r="A82" s="212"/>
      <c r="B82" s="317"/>
      <c r="C82" s="302"/>
      <c r="D82" s="307"/>
      <c r="E82" s="308"/>
      <c r="F82" s="133" t="s">
        <v>268</v>
      </c>
      <c r="G82" s="133" t="s">
        <v>94</v>
      </c>
      <c r="H82" s="134" t="s">
        <v>310</v>
      </c>
      <c r="I82" s="141" t="s">
        <v>18</v>
      </c>
      <c r="J82" s="142"/>
      <c r="K82" s="142"/>
      <c r="L82" s="142"/>
      <c r="M82" s="234">
        <f>IF('معلومات أساسية عن الأنظمة'!C82 = "", 0, 'حالة الالتزام بالضوابط - نظام ١'!M82)</f>
        <v>0</v>
      </c>
      <c r="N82" s="216"/>
      <c r="O82" s="218"/>
    </row>
    <row r="83" spans="1:15" ht="185.1" customHeight="1" x14ac:dyDescent="0.3">
      <c r="A83" s="212"/>
      <c r="B83" s="317"/>
      <c r="C83" s="302" t="s">
        <v>95</v>
      </c>
      <c r="D83" s="303" t="s">
        <v>37</v>
      </c>
      <c r="E83" s="304"/>
      <c r="F83" s="133" t="s">
        <v>268</v>
      </c>
      <c r="G83" s="137" t="s">
        <v>96</v>
      </c>
      <c r="H83" s="134" t="s">
        <v>311</v>
      </c>
      <c r="I83" s="235" t="str">
        <f>IF(J83=3,"مطبق كليًا  - Implemented",IF(J83=0,"لاينطبق - Not Applicable",IF(J83=1,"غير مطبق  - Not Implemented",IF(3&lt;J83&gt;1,"مطبق جزئيًا  - Partially Implemented"," "))))</f>
        <v>مطبق كليًا  - Implemented</v>
      </c>
      <c r="J83" s="142">
        <f>IF(SUM(J84:J85)=0,0,AVERAGEIF(J84:J85,"&lt;&gt;0"))</f>
        <v>3</v>
      </c>
      <c r="K83" s="142"/>
      <c r="L83" s="142"/>
      <c r="M83" s="234">
        <f>IF('معلومات أساسية عن الأنظمة'!C83 = "", 0, 'حالة الالتزام بالضوابط - نظام ١'!M83)</f>
        <v>0</v>
      </c>
      <c r="N83" s="216"/>
      <c r="O83" s="218"/>
    </row>
    <row r="84" spans="1:15" ht="185.1" customHeight="1" x14ac:dyDescent="0.3">
      <c r="A84" s="212"/>
      <c r="B84" s="317"/>
      <c r="C84" s="302"/>
      <c r="D84" s="305"/>
      <c r="E84" s="306"/>
      <c r="F84" s="133" t="s">
        <v>269</v>
      </c>
      <c r="G84" s="136" t="s">
        <v>247</v>
      </c>
      <c r="H84" s="134" t="s">
        <v>207</v>
      </c>
      <c r="I84" s="141" t="s">
        <v>18</v>
      </c>
      <c r="J84" s="142">
        <f>IF(I84="مطبق كليًا  - Implemented",3,IF(I84="مطبق جزئيًا  - Partially Implemented",2,IF(I84="غير مطبق  - Not Implemented",1,0)))</f>
        <v>3</v>
      </c>
      <c r="K84" s="142"/>
      <c r="L84" s="142"/>
      <c r="M84" s="234">
        <f>IF('معلومات أساسية عن الأنظمة'!C84 = "", 0, 'حالة الالتزام بالضوابط - نظام ١'!M84)</f>
        <v>0</v>
      </c>
      <c r="N84" s="216"/>
      <c r="O84" s="218"/>
    </row>
    <row r="85" spans="1:15" ht="185.1" customHeight="1" x14ac:dyDescent="0.3">
      <c r="A85" s="212"/>
      <c r="B85" s="317"/>
      <c r="C85" s="302"/>
      <c r="D85" s="305"/>
      <c r="E85" s="306"/>
      <c r="F85" s="133" t="s">
        <v>269</v>
      </c>
      <c r="G85" s="136" t="s">
        <v>248</v>
      </c>
      <c r="H85" s="134" t="s">
        <v>208</v>
      </c>
      <c r="I85" s="141" t="s">
        <v>18</v>
      </c>
      <c r="J85" s="142">
        <f>IF(I85="مطبق كليًا  - Implemented",3,IF(I85="مطبق جزئيًا  - Partially Implemented",2,IF(I85="غير مطبق  - Not Implemented",1,0)))</f>
        <v>3</v>
      </c>
      <c r="K85" s="142"/>
      <c r="L85" s="142"/>
      <c r="M85" s="234">
        <f>IF('معلومات أساسية عن الأنظمة'!C85 = "", 0, 'حالة الالتزام بالضوابط - نظام ١'!M85)</f>
        <v>0</v>
      </c>
      <c r="N85" s="216"/>
      <c r="O85" s="218"/>
    </row>
    <row r="86" spans="1:15" ht="185.1" customHeight="1" x14ac:dyDescent="0.3">
      <c r="A86" s="212"/>
      <c r="B86" s="317"/>
      <c r="C86" s="302"/>
      <c r="D86" s="307"/>
      <c r="E86" s="308"/>
      <c r="F86" s="133" t="s">
        <v>268</v>
      </c>
      <c r="G86" s="133" t="s">
        <v>97</v>
      </c>
      <c r="H86" s="134" t="s">
        <v>312</v>
      </c>
      <c r="I86" s="141" t="s">
        <v>18</v>
      </c>
      <c r="J86" s="142"/>
      <c r="K86" s="142"/>
      <c r="L86" s="142"/>
      <c r="M86" s="234">
        <f>IF('معلومات أساسية عن الأنظمة'!C86 = "", 0, 'حالة الالتزام بالضوابط - نظام ١'!M86)</f>
        <v>0</v>
      </c>
      <c r="N86" s="216"/>
      <c r="O86" s="218"/>
    </row>
    <row r="87" spans="1:15" ht="185.1" customHeight="1" x14ac:dyDescent="0.3">
      <c r="A87" s="212"/>
      <c r="B87" s="317"/>
      <c r="C87" s="302" t="s">
        <v>98</v>
      </c>
      <c r="D87" s="303" t="s">
        <v>53</v>
      </c>
      <c r="E87" s="304"/>
      <c r="F87" s="133" t="s">
        <v>268</v>
      </c>
      <c r="G87" s="133" t="s">
        <v>99</v>
      </c>
      <c r="H87" s="134" t="s">
        <v>313</v>
      </c>
      <c r="I87" s="235" t="str">
        <f>IF(J87=3,"مطبق كليًا  - Implemented",IF(J87=0,"لاينطبق - Not Applicable",IF(J87=1,"غير مطبق  - Not Implemented",IF(3&lt;J87&gt;1,"مطبق جزئيًا  - Partially Implemented"," "))))</f>
        <v>مطبق كليًا  - Implemented</v>
      </c>
      <c r="J87" s="142">
        <f>IF(SUM(J88:J92)=0,0,AVERAGEIF(J88:J92,"&lt;&gt;0"))</f>
        <v>3</v>
      </c>
      <c r="K87" s="142"/>
      <c r="L87" s="142"/>
      <c r="M87" s="234">
        <f>IF('معلومات أساسية عن الأنظمة'!C87 = "", 0, 'حالة الالتزام بالضوابط - نظام ١'!M87)</f>
        <v>0</v>
      </c>
      <c r="N87" s="216"/>
      <c r="O87" s="218"/>
    </row>
    <row r="88" spans="1:15" ht="185.1" customHeight="1" x14ac:dyDescent="0.3">
      <c r="A88" s="212"/>
      <c r="B88" s="317"/>
      <c r="C88" s="302"/>
      <c r="D88" s="305"/>
      <c r="E88" s="306"/>
      <c r="F88" s="133" t="s">
        <v>269</v>
      </c>
      <c r="G88" s="136" t="s">
        <v>249</v>
      </c>
      <c r="H88" s="134" t="s">
        <v>209</v>
      </c>
      <c r="I88" s="141" t="s">
        <v>18</v>
      </c>
      <c r="J88" s="142">
        <f>IF(I88="مطبق كليًا  - Implemented",3,IF(I88="مطبق جزئيًا  - Partially Implemented",2,IF(I88="غير مطبق  - Not Implemented",1,0)))</f>
        <v>3</v>
      </c>
      <c r="K88" s="142"/>
      <c r="L88" s="142"/>
      <c r="M88" s="234">
        <f>IF('معلومات أساسية عن الأنظمة'!C88 = "", 0, 'حالة الالتزام بالضوابط - نظام ١'!M88)</f>
        <v>0</v>
      </c>
      <c r="N88" s="216"/>
      <c r="O88" s="218"/>
    </row>
    <row r="89" spans="1:15" ht="185.1" customHeight="1" x14ac:dyDescent="0.3">
      <c r="A89" s="212"/>
      <c r="B89" s="317"/>
      <c r="C89" s="302"/>
      <c r="D89" s="305"/>
      <c r="E89" s="306"/>
      <c r="F89" s="133" t="s">
        <v>269</v>
      </c>
      <c r="G89" s="136" t="s">
        <v>250</v>
      </c>
      <c r="H89" s="134" t="s">
        <v>210</v>
      </c>
      <c r="I89" s="141" t="s">
        <v>18</v>
      </c>
      <c r="J89" s="142">
        <f>IF(I89="مطبق كليًا  - Implemented",3,IF(I89="مطبق جزئيًا  - Partially Implemented",2,IF(I89="غير مطبق  - Not Implemented",1,0)))</f>
        <v>3</v>
      </c>
      <c r="K89" s="142"/>
      <c r="L89" s="142"/>
      <c r="M89" s="234">
        <f>IF('معلومات أساسية عن الأنظمة'!C89 = "", 0, 'حالة الالتزام بالضوابط - نظام ١'!M89)</f>
        <v>0</v>
      </c>
      <c r="N89" s="216"/>
      <c r="O89" s="218"/>
    </row>
    <row r="90" spans="1:15" ht="185.1" customHeight="1" x14ac:dyDescent="0.3">
      <c r="A90" s="212"/>
      <c r="B90" s="317"/>
      <c r="C90" s="302"/>
      <c r="D90" s="305"/>
      <c r="E90" s="306"/>
      <c r="F90" s="133" t="s">
        <v>269</v>
      </c>
      <c r="G90" s="136" t="s">
        <v>251</v>
      </c>
      <c r="H90" s="134" t="s">
        <v>288</v>
      </c>
      <c r="I90" s="141" t="s">
        <v>18</v>
      </c>
      <c r="J90" s="142">
        <f>IF(I90="مطبق كليًا  - Implemented",3,IF(I90="مطبق جزئيًا  - Partially Implemented",2,IF(I90="غير مطبق  - Not Implemented",1,0)))</f>
        <v>3</v>
      </c>
      <c r="K90" s="142"/>
      <c r="L90" s="142"/>
      <c r="M90" s="234">
        <f>IF('معلومات أساسية عن الأنظمة'!C90 = "", 0, 'حالة الالتزام بالضوابط - نظام ١'!M90)</f>
        <v>0</v>
      </c>
      <c r="N90" s="216"/>
      <c r="O90" s="218"/>
    </row>
    <row r="91" spans="1:15" ht="185.1" customHeight="1" x14ac:dyDescent="0.3">
      <c r="A91" s="212"/>
      <c r="B91" s="317"/>
      <c r="C91" s="302"/>
      <c r="D91" s="305"/>
      <c r="E91" s="306"/>
      <c r="F91" s="133" t="s">
        <v>269</v>
      </c>
      <c r="G91" s="136" t="s">
        <v>252</v>
      </c>
      <c r="H91" s="134" t="s">
        <v>211</v>
      </c>
      <c r="I91" s="141" t="s">
        <v>18</v>
      </c>
      <c r="J91" s="142">
        <f>IF(I91="مطبق كليًا  - Implemented",3,IF(I91="مطبق جزئيًا  - Partially Implemented",2,IF(I91="غير مطبق  - Not Implemented",1,0)))</f>
        <v>3</v>
      </c>
      <c r="K91" s="142"/>
      <c r="L91" s="142"/>
      <c r="M91" s="234">
        <f>IF('معلومات أساسية عن الأنظمة'!C91 = "", 0, 'حالة الالتزام بالضوابط - نظام ١'!M91)</f>
        <v>0</v>
      </c>
      <c r="N91" s="216"/>
      <c r="O91" s="218"/>
    </row>
    <row r="92" spans="1:15" ht="185.1" customHeight="1" x14ac:dyDescent="0.3">
      <c r="A92" s="212"/>
      <c r="B92" s="317"/>
      <c r="C92" s="302"/>
      <c r="D92" s="305"/>
      <c r="E92" s="306"/>
      <c r="F92" s="133" t="s">
        <v>269</v>
      </c>
      <c r="G92" s="136" t="s">
        <v>253</v>
      </c>
      <c r="H92" s="134" t="s">
        <v>212</v>
      </c>
      <c r="I92" s="141" t="s">
        <v>18</v>
      </c>
      <c r="J92" s="142">
        <f>IF(I92="مطبق كليًا  - Implemented",3,IF(I92="مطبق جزئيًا  - Partially Implemented",2,IF(I92="غير مطبق  - Not Implemented",1,0)))</f>
        <v>3</v>
      </c>
      <c r="K92" s="142"/>
      <c r="L92" s="142"/>
      <c r="M92" s="234">
        <f>IF('معلومات أساسية عن الأنظمة'!C92 = "", 0, 'حالة الالتزام بالضوابط - نظام ١'!M92)</f>
        <v>0</v>
      </c>
      <c r="N92" s="216"/>
      <c r="O92" s="218"/>
    </row>
    <row r="93" spans="1:15" ht="185.1" customHeight="1" x14ac:dyDescent="0.3">
      <c r="A93" s="212"/>
      <c r="B93" s="317"/>
      <c r="C93" s="302"/>
      <c r="D93" s="307"/>
      <c r="E93" s="308"/>
      <c r="F93" s="133" t="s">
        <v>268</v>
      </c>
      <c r="G93" s="133" t="s">
        <v>100</v>
      </c>
      <c r="H93" s="134" t="s">
        <v>314</v>
      </c>
      <c r="I93" s="141" t="s">
        <v>18</v>
      </c>
      <c r="J93" s="142"/>
      <c r="K93" s="142"/>
      <c r="L93" s="142"/>
      <c r="M93" s="234">
        <f>IF('معلومات أساسية عن الأنظمة'!C93 = "", 0, 'حالة الالتزام بالضوابط - نظام ١'!M93)</f>
        <v>0</v>
      </c>
      <c r="N93" s="216"/>
      <c r="O93" s="218"/>
    </row>
    <row r="94" spans="1:15" ht="185.1" customHeight="1" x14ac:dyDescent="0.3">
      <c r="A94" s="212"/>
      <c r="B94" s="317"/>
      <c r="C94" s="302" t="s">
        <v>101</v>
      </c>
      <c r="D94" s="303" t="s">
        <v>221</v>
      </c>
      <c r="E94" s="304"/>
      <c r="F94" s="133" t="s">
        <v>268</v>
      </c>
      <c r="G94" s="133" t="s">
        <v>102</v>
      </c>
      <c r="H94" s="134" t="s">
        <v>315</v>
      </c>
      <c r="I94" s="235" t="str">
        <f>IF(J94=3,"مطبق كليًا  - Implemented",IF(J94=0,"لاينطبق - Not Applicable",IF(J94=1,"غير مطبق  - Not Implemented",IF(3&lt;J94&gt;1,"مطبق جزئيًا  - Partially Implemented"," "))))</f>
        <v>مطبق كليًا  - Implemented</v>
      </c>
      <c r="J94" s="142">
        <f>IF(SUM(J95:J96)=0,0,AVERAGEIF(J95:J96,"&lt;&gt;0"))</f>
        <v>3</v>
      </c>
      <c r="K94" s="142"/>
      <c r="L94" s="142"/>
      <c r="M94" s="234">
        <f>IF('معلومات أساسية عن الأنظمة'!C94 = "", 0, 'حالة الالتزام بالضوابط - نظام ١'!M94)</f>
        <v>0</v>
      </c>
      <c r="N94" s="216"/>
      <c r="O94" s="218"/>
    </row>
    <row r="95" spans="1:15" ht="185.1" customHeight="1" x14ac:dyDescent="0.3">
      <c r="A95" s="212"/>
      <c r="B95" s="317"/>
      <c r="C95" s="302"/>
      <c r="D95" s="305"/>
      <c r="E95" s="306"/>
      <c r="F95" s="133" t="s">
        <v>269</v>
      </c>
      <c r="G95" s="136" t="s">
        <v>254</v>
      </c>
      <c r="H95" s="134" t="s">
        <v>213</v>
      </c>
      <c r="I95" s="141" t="s">
        <v>18</v>
      </c>
      <c r="J95" s="142">
        <f>IF(I95="مطبق كليًا  - Implemented",3,IF(I95="مطبق جزئيًا  - Partially Implemented",2,IF(I95="غير مطبق  - Not Implemented",1,0)))</f>
        <v>3</v>
      </c>
      <c r="K95" s="142"/>
      <c r="L95" s="142"/>
      <c r="M95" s="234">
        <f>IF('معلومات أساسية عن الأنظمة'!C95 = "", 0, 'حالة الالتزام بالضوابط - نظام ١'!M95)</f>
        <v>0</v>
      </c>
      <c r="N95" s="216"/>
      <c r="O95" s="218"/>
    </row>
    <row r="96" spans="1:15" ht="185.1" customHeight="1" x14ac:dyDescent="0.3">
      <c r="A96" s="212"/>
      <c r="B96" s="317"/>
      <c r="C96" s="302"/>
      <c r="D96" s="305"/>
      <c r="E96" s="306"/>
      <c r="F96" s="133" t="s">
        <v>269</v>
      </c>
      <c r="G96" s="136" t="s">
        <v>255</v>
      </c>
      <c r="H96" s="134" t="s">
        <v>282</v>
      </c>
      <c r="I96" s="141" t="s">
        <v>18</v>
      </c>
      <c r="J96" s="142">
        <f>IF(I96="مطبق كليًا  - Implemented",3,IF(I96="مطبق جزئيًا  - Partially Implemented",2,IF(I96="غير مطبق  - Not Implemented",1,0)))</f>
        <v>3</v>
      </c>
      <c r="K96" s="142"/>
      <c r="L96" s="142"/>
      <c r="M96" s="234">
        <f>IF('معلومات أساسية عن الأنظمة'!C96 = "", 0, 'حالة الالتزام بالضوابط - نظام ١'!M96)</f>
        <v>0</v>
      </c>
      <c r="N96" s="216"/>
      <c r="O96" s="218"/>
    </row>
    <row r="97" spans="1:15" ht="185.1" customHeight="1" x14ac:dyDescent="0.3">
      <c r="A97" s="212"/>
      <c r="B97" s="317"/>
      <c r="C97" s="302"/>
      <c r="D97" s="307"/>
      <c r="E97" s="308"/>
      <c r="F97" s="133" t="s">
        <v>268</v>
      </c>
      <c r="G97" s="133" t="s">
        <v>103</v>
      </c>
      <c r="H97" s="134" t="s">
        <v>316</v>
      </c>
      <c r="I97" s="141" t="s">
        <v>18</v>
      </c>
      <c r="J97" s="142"/>
      <c r="K97" s="142"/>
      <c r="L97" s="142"/>
      <c r="M97" s="234">
        <f>IF('معلومات أساسية عن الأنظمة'!C97 = "", 0, 'حالة الالتزام بالضوابط - نظام ١'!M97)</f>
        <v>0</v>
      </c>
      <c r="N97" s="216"/>
      <c r="O97" s="218"/>
    </row>
    <row r="98" spans="1:15" ht="185.1" customHeight="1" x14ac:dyDescent="0.3">
      <c r="A98" s="212"/>
      <c r="B98" s="317"/>
      <c r="C98" s="302" t="s">
        <v>104</v>
      </c>
      <c r="D98" s="303" t="s">
        <v>214</v>
      </c>
      <c r="E98" s="304"/>
      <c r="F98" s="133" t="s">
        <v>268</v>
      </c>
      <c r="G98" s="133" t="s">
        <v>105</v>
      </c>
      <c r="H98" s="134" t="s">
        <v>215</v>
      </c>
      <c r="I98" s="141" t="s">
        <v>18</v>
      </c>
      <c r="J98" s="142"/>
      <c r="K98" s="142"/>
      <c r="L98" s="142"/>
      <c r="M98" s="234">
        <f>IF('معلومات أساسية عن الأنظمة'!C98 = "", 0, 'حالة الالتزام بالضوابط - نظام ١'!M98)</f>
        <v>0</v>
      </c>
      <c r="N98" s="216"/>
      <c r="O98" s="218"/>
    </row>
    <row r="99" spans="1:15" ht="185.1" customHeight="1" x14ac:dyDescent="0.3">
      <c r="A99" s="212"/>
      <c r="B99" s="317"/>
      <c r="C99" s="302"/>
      <c r="D99" s="305"/>
      <c r="E99" s="306"/>
      <c r="F99" s="133" t="s">
        <v>268</v>
      </c>
      <c r="G99" s="133" t="s">
        <v>106</v>
      </c>
      <c r="H99" s="134" t="s">
        <v>216</v>
      </c>
      <c r="I99" s="141" t="s">
        <v>18</v>
      </c>
      <c r="J99" s="142"/>
      <c r="K99" s="142"/>
      <c r="L99" s="142"/>
      <c r="M99" s="234">
        <f>IF('معلومات أساسية عن الأنظمة'!C99 = "", 0, 'حالة الالتزام بالضوابط - نظام ١'!M99)</f>
        <v>0</v>
      </c>
      <c r="N99" s="216"/>
      <c r="O99" s="218"/>
    </row>
    <row r="100" spans="1:15" ht="185.1" customHeight="1" x14ac:dyDescent="0.3">
      <c r="A100" s="212"/>
      <c r="B100" s="317"/>
      <c r="C100" s="302"/>
      <c r="D100" s="305"/>
      <c r="E100" s="306"/>
      <c r="F100" s="133" t="s">
        <v>268</v>
      </c>
      <c r="G100" s="133" t="s">
        <v>107</v>
      </c>
      <c r="H100" s="134" t="s">
        <v>217</v>
      </c>
      <c r="I100" s="235" t="str">
        <f>IF(J100=3,"مطبق كليًا  - Implemented",IF(J100=0,"لاينطبق - Not Applicable",IF(J100=1,"غير مطبق  - Not Implemented",IF(3&lt;J100&gt;1,"مطبق جزئيًا  - Partially Implemented"," "))))</f>
        <v>مطبق كليًا  - Implemented</v>
      </c>
      <c r="J100" s="142">
        <f>IF(SUM(J101:J104)=0,0,AVERAGEIF(J101:J104,"&lt;&gt;0"))</f>
        <v>3</v>
      </c>
      <c r="K100" s="142"/>
      <c r="L100" s="142"/>
      <c r="M100" s="234">
        <f>IF('معلومات أساسية عن الأنظمة'!C100 = "", 0, 'حالة الالتزام بالضوابط - نظام ١'!M100)</f>
        <v>0</v>
      </c>
      <c r="N100" s="216"/>
      <c r="O100" s="218"/>
    </row>
    <row r="101" spans="1:15" ht="185.1" customHeight="1" x14ac:dyDescent="0.3">
      <c r="A101" s="212"/>
      <c r="B101" s="317"/>
      <c r="C101" s="302"/>
      <c r="D101" s="305"/>
      <c r="E101" s="306"/>
      <c r="F101" s="133" t="s">
        <v>269</v>
      </c>
      <c r="G101" s="136" t="s">
        <v>108</v>
      </c>
      <c r="H101" s="134" t="s">
        <v>218</v>
      </c>
      <c r="I101" s="141" t="s">
        <v>18</v>
      </c>
      <c r="J101" s="142">
        <f>IF(I101="مطبق كليًا  - Implemented",3,IF(I101="مطبق جزئيًا  - Partially Implemented",2,IF(I101="غير مطبق  - Not Implemented",1,0)))</f>
        <v>3</v>
      </c>
      <c r="K101" s="142"/>
      <c r="L101" s="142"/>
      <c r="M101" s="234">
        <f>IF('معلومات أساسية عن الأنظمة'!C101 = "", 0, 'حالة الالتزام بالضوابط - نظام ١'!M101)</f>
        <v>0</v>
      </c>
      <c r="N101" s="216"/>
      <c r="O101" s="218"/>
    </row>
    <row r="102" spans="1:15" ht="185.1" customHeight="1" x14ac:dyDescent="0.3">
      <c r="A102" s="212"/>
      <c r="B102" s="317"/>
      <c r="C102" s="302"/>
      <c r="D102" s="305"/>
      <c r="E102" s="306"/>
      <c r="F102" s="133" t="s">
        <v>269</v>
      </c>
      <c r="G102" s="136" t="s">
        <v>109</v>
      </c>
      <c r="H102" s="134" t="s">
        <v>54</v>
      </c>
      <c r="I102" s="141" t="s">
        <v>18</v>
      </c>
      <c r="J102" s="142">
        <f>IF(I102="مطبق كليًا  - Implemented",3,IF(I102="مطبق جزئيًا  - Partially Implemented",2,IF(I102="غير مطبق  - Not Implemented",1,0)))</f>
        <v>3</v>
      </c>
      <c r="K102" s="142"/>
      <c r="L102" s="142"/>
      <c r="M102" s="234">
        <f>IF('معلومات أساسية عن الأنظمة'!C102 = "", 0, 'حالة الالتزام بالضوابط - نظام ١'!M102)</f>
        <v>0</v>
      </c>
      <c r="N102" s="216"/>
      <c r="O102" s="218"/>
    </row>
    <row r="103" spans="1:15" ht="185.1" customHeight="1" x14ac:dyDescent="0.3">
      <c r="A103" s="212"/>
      <c r="B103" s="317"/>
      <c r="C103" s="302"/>
      <c r="D103" s="305"/>
      <c r="E103" s="306"/>
      <c r="F103" s="133" t="s">
        <v>269</v>
      </c>
      <c r="G103" s="136" t="s">
        <v>110</v>
      </c>
      <c r="H103" s="134" t="s">
        <v>55</v>
      </c>
      <c r="I103" s="141" t="s">
        <v>18</v>
      </c>
      <c r="J103" s="142">
        <f>IF(I103="مطبق كليًا  - Implemented",3,IF(I103="مطبق جزئيًا  - Partially Implemented",2,IF(I103="غير مطبق  - Not Implemented",1,0)))</f>
        <v>3</v>
      </c>
      <c r="K103" s="142"/>
      <c r="L103" s="142"/>
      <c r="M103" s="234">
        <f>IF('معلومات أساسية عن الأنظمة'!C103 = "", 0, 'حالة الالتزام بالضوابط - نظام ١'!M103)</f>
        <v>0</v>
      </c>
      <c r="N103" s="216"/>
      <c r="O103" s="218"/>
    </row>
    <row r="104" spans="1:15" ht="185.1" customHeight="1" x14ac:dyDescent="0.3">
      <c r="A104" s="212"/>
      <c r="B104" s="317"/>
      <c r="C104" s="302"/>
      <c r="D104" s="305"/>
      <c r="E104" s="306"/>
      <c r="F104" s="133" t="s">
        <v>269</v>
      </c>
      <c r="G104" s="136" t="s">
        <v>111</v>
      </c>
      <c r="H104" s="134" t="s">
        <v>219</v>
      </c>
      <c r="I104" s="141" t="s">
        <v>18</v>
      </c>
      <c r="J104" s="142">
        <f>IF(I104="مطبق كليًا  - Implemented",3,IF(I104="مطبق جزئيًا  - Partially Implemented",2,IF(I104="غير مطبق  - Not Implemented",1,0)))</f>
        <v>3</v>
      </c>
      <c r="K104" s="142"/>
      <c r="L104" s="142"/>
      <c r="M104" s="234">
        <f>IF('معلومات أساسية عن الأنظمة'!C104 = "", 0, 'حالة الالتزام بالضوابط - نظام ١'!M104)</f>
        <v>0</v>
      </c>
      <c r="N104" s="216"/>
      <c r="O104" s="218"/>
    </row>
    <row r="105" spans="1:15" ht="185.1" customHeight="1" x14ac:dyDescent="0.3">
      <c r="A105" s="212"/>
      <c r="B105" s="317"/>
      <c r="C105" s="302"/>
      <c r="D105" s="307"/>
      <c r="E105" s="308"/>
      <c r="F105" s="133" t="s">
        <v>268</v>
      </c>
      <c r="G105" s="133" t="s">
        <v>112</v>
      </c>
      <c r="H105" s="134" t="s">
        <v>220</v>
      </c>
      <c r="I105" s="141" t="s">
        <v>18</v>
      </c>
      <c r="J105" s="142"/>
      <c r="K105" s="142"/>
      <c r="L105" s="142"/>
      <c r="M105" s="234">
        <f>IF('معلومات أساسية عن الأنظمة'!C105 = "", 0, 'حالة الالتزام بالضوابط - نظام ١'!M105)</f>
        <v>0</v>
      </c>
      <c r="N105" s="216"/>
      <c r="O105" s="218"/>
    </row>
    <row r="106" spans="1:15" ht="185.1" customHeight="1" x14ac:dyDescent="0.3">
      <c r="A106" s="212"/>
      <c r="B106" s="309" t="s">
        <v>113</v>
      </c>
      <c r="C106" s="310" t="s">
        <v>114</v>
      </c>
      <c r="D106" s="311" t="s">
        <v>38</v>
      </c>
      <c r="E106" s="312"/>
      <c r="F106" s="133" t="s">
        <v>268</v>
      </c>
      <c r="G106" s="133" t="s">
        <v>115</v>
      </c>
      <c r="H106" s="134" t="s">
        <v>317</v>
      </c>
      <c r="I106" s="235" t="str">
        <f>IF(J106=3,"مطبق كليًا  - Implemented",IF(J106=0,"لاينطبق - Not Applicable",IF(J106=1,"غير مطبق  - Not Implemented",IF(3&lt;J106&gt;1,"مطبق جزئيًا  - Partially Implemented"," "))))</f>
        <v>مطبق كليًا  - Implemented</v>
      </c>
      <c r="J106" s="142">
        <f>IF(SUM(J107:J110)=0,0,AVERAGEIF(J107:J110,"&lt;&gt;0"))</f>
        <v>3</v>
      </c>
      <c r="K106" s="142"/>
      <c r="L106" s="142"/>
      <c r="M106" s="234">
        <f>IF('معلومات أساسية عن الأنظمة'!C106 = "", 0, 'حالة الالتزام بالضوابط - نظام ١'!M106)</f>
        <v>0</v>
      </c>
      <c r="N106" s="216"/>
      <c r="O106" s="218"/>
    </row>
    <row r="107" spans="1:15" ht="185.1" customHeight="1" x14ac:dyDescent="0.3">
      <c r="A107" s="212"/>
      <c r="B107" s="309"/>
      <c r="C107" s="310"/>
      <c r="D107" s="313"/>
      <c r="E107" s="314"/>
      <c r="F107" s="133" t="s">
        <v>269</v>
      </c>
      <c r="G107" s="136" t="s">
        <v>256</v>
      </c>
      <c r="H107" s="134" t="s">
        <v>165</v>
      </c>
      <c r="I107" s="141" t="s">
        <v>18</v>
      </c>
      <c r="J107" s="142">
        <f t="shared" ref="J107:J115" si="2">IF(I107="مطبق كليًا  - Implemented",3,IF(I107="مطبق جزئيًا  - Partially Implemented",2,IF(I107="غير مطبق  - Not Implemented",1,0)))</f>
        <v>3</v>
      </c>
      <c r="K107" s="142"/>
      <c r="L107" s="142"/>
      <c r="M107" s="234">
        <f>IF('معلومات أساسية عن الأنظمة'!C107 = "", 0, 'حالة الالتزام بالضوابط - نظام ١'!M107)</f>
        <v>0</v>
      </c>
      <c r="N107" s="216"/>
      <c r="O107" s="218"/>
    </row>
    <row r="108" spans="1:15" ht="185.1" customHeight="1" x14ac:dyDescent="0.3">
      <c r="A108" s="212"/>
      <c r="B108" s="309"/>
      <c r="C108" s="310"/>
      <c r="D108" s="313"/>
      <c r="E108" s="314"/>
      <c r="F108" s="133" t="s">
        <v>269</v>
      </c>
      <c r="G108" s="136" t="s">
        <v>257</v>
      </c>
      <c r="H108" s="134" t="s">
        <v>166</v>
      </c>
      <c r="I108" s="141" t="s">
        <v>18</v>
      </c>
      <c r="J108" s="142">
        <f t="shared" si="2"/>
        <v>3</v>
      </c>
      <c r="K108" s="142"/>
      <c r="L108" s="142"/>
      <c r="M108" s="234">
        <f>IF('معلومات أساسية عن الأنظمة'!C108 = "", 0, 'حالة الالتزام بالضوابط - نظام ١'!M108)</f>
        <v>0</v>
      </c>
      <c r="N108" s="216"/>
      <c r="O108" s="218"/>
    </row>
    <row r="109" spans="1:15" ht="185.1" customHeight="1" x14ac:dyDescent="0.3">
      <c r="A109" s="212"/>
      <c r="B109" s="309"/>
      <c r="C109" s="310"/>
      <c r="D109" s="313"/>
      <c r="E109" s="314"/>
      <c r="F109" s="133" t="s">
        <v>269</v>
      </c>
      <c r="G109" s="136" t="s">
        <v>168</v>
      </c>
      <c r="H109" s="134" t="s">
        <v>167</v>
      </c>
      <c r="I109" s="141" t="s">
        <v>18</v>
      </c>
      <c r="J109" s="142">
        <f t="shared" si="2"/>
        <v>3</v>
      </c>
      <c r="K109" s="142"/>
      <c r="L109" s="142"/>
      <c r="M109" s="234">
        <f>IF('معلومات أساسية عن الأنظمة'!C109 = "", 0, 'حالة الالتزام بالضوابط - نظام ١'!M109)</f>
        <v>0</v>
      </c>
      <c r="N109" s="216"/>
      <c r="O109" s="218"/>
    </row>
    <row r="110" spans="1:15" ht="185.1" customHeight="1" x14ac:dyDescent="0.3">
      <c r="A110" s="212"/>
      <c r="B110" s="309"/>
      <c r="C110" s="310"/>
      <c r="D110" s="315"/>
      <c r="E110" s="316"/>
      <c r="F110" s="133" t="s">
        <v>269</v>
      </c>
      <c r="G110" s="136" t="s">
        <v>258</v>
      </c>
      <c r="H110" s="134" t="s">
        <v>169</v>
      </c>
      <c r="I110" s="141" t="s">
        <v>18</v>
      </c>
      <c r="J110" s="142">
        <f t="shared" si="2"/>
        <v>3</v>
      </c>
      <c r="K110" s="142"/>
      <c r="L110" s="142"/>
      <c r="M110" s="234">
        <f>IF('معلومات أساسية عن الأنظمة'!C110 = "", 0, 'حالة الالتزام بالضوابط - نظام ١'!M110)</f>
        <v>0</v>
      </c>
      <c r="N110" s="216"/>
      <c r="O110" s="218"/>
    </row>
    <row r="111" spans="1:15" ht="185.1" customHeight="1" x14ac:dyDescent="0.3">
      <c r="A111" s="212"/>
      <c r="B111" s="318" t="s">
        <v>117</v>
      </c>
      <c r="C111" s="319" t="s">
        <v>118</v>
      </c>
      <c r="D111" s="320" t="s">
        <v>265</v>
      </c>
      <c r="E111" s="321"/>
      <c r="F111" s="133" t="s">
        <v>268</v>
      </c>
      <c r="G111" s="133" t="s">
        <v>119</v>
      </c>
      <c r="H111" s="134" t="s">
        <v>318</v>
      </c>
      <c r="I111" s="235" t="str">
        <f>IF(J111=3,"مطبق كليًا  - Implemented",IF(J111=0,"لاينطبق - Not Applicable",IF(J111=1,"غير مطبق  - Not Implemented",IF(3&lt;J111&gt;1,"مطبق جزئيًا  - Partially Implemented"," "))))</f>
        <v>مطبق كليًا  - Implemented</v>
      </c>
      <c r="J111" s="142">
        <f>IF(SUM(J112:J113)=0,0,AVERAGEIF(J112:J113,"&lt;&gt;0"))</f>
        <v>3</v>
      </c>
      <c r="K111" s="142"/>
      <c r="L111" s="142"/>
      <c r="M111" s="234">
        <f>IF('معلومات أساسية عن الأنظمة'!C111 = "", 0, 'حالة الالتزام بالضوابط - نظام ١'!M111)</f>
        <v>0</v>
      </c>
      <c r="N111" s="216"/>
      <c r="O111" s="218"/>
    </row>
    <row r="112" spans="1:15" ht="185.1" customHeight="1" x14ac:dyDescent="0.3">
      <c r="A112" s="212"/>
      <c r="B112" s="318"/>
      <c r="C112" s="319"/>
      <c r="D112" s="322"/>
      <c r="E112" s="323"/>
      <c r="F112" s="133" t="s">
        <v>269</v>
      </c>
      <c r="G112" s="136" t="s">
        <v>259</v>
      </c>
      <c r="H112" s="134" t="s">
        <v>170</v>
      </c>
      <c r="I112" s="141" t="s">
        <v>18</v>
      </c>
      <c r="J112" s="142">
        <f t="shared" si="2"/>
        <v>3</v>
      </c>
      <c r="K112" s="142"/>
      <c r="L112" s="142"/>
      <c r="M112" s="234">
        <f>IF('معلومات أساسية عن الأنظمة'!C112 = "", 0, 'حالة الالتزام بالضوابط - نظام ١'!M112)</f>
        <v>0</v>
      </c>
      <c r="N112" s="216"/>
      <c r="O112" s="218"/>
    </row>
    <row r="113" spans="1:15" ht="185.1" customHeight="1" x14ac:dyDescent="0.3">
      <c r="A113" s="212"/>
      <c r="B113" s="318"/>
      <c r="C113" s="319"/>
      <c r="D113" s="324"/>
      <c r="E113" s="325"/>
      <c r="F113" s="133" t="s">
        <v>269</v>
      </c>
      <c r="G113" s="136" t="s">
        <v>260</v>
      </c>
      <c r="H113" s="134" t="s">
        <v>171</v>
      </c>
      <c r="I113" s="141" t="str">
        <f>IF('معلومات أساسية عن الأنظمة'!C11 = "","مطبق كليًا  - Implemented", 'حالة الالتزام بالضوابط - نظام ١'!I113)</f>
        <v>مطبق كليًا  - Implemented</v>
      </c>
      <c r="J113" s="142">
        <f>IF(I113="مطبق كليًا  - Implemented",3,IF(I113="مطبق جزئيًا  - Partially Implemented",2,IF(I113="غير مطبق  - Not Implemented",1,0)))</f>
        <v>3</v>
      </c>
      <c r="K113" s="142">
        <f>IF('معلومات أساسية عن الأنظمة'!C11 = "", 0, 'حالة الالتزام بالضوابط - نظام ١'!K113)</f>
        <v>0</v>
      </c>
      <c r="L113" s="142">
        <f>IF('معلومات أساسية عن الأنظمة'!C11 = "", 0, 'حالة الالتزام بالضوابط - نظام ١'!L113)</f>
        <v>0</v>
      </c>
      <c r="M113" s="234">
        <f>IF('معلومات أساسية عن الأنظمة'!C113 = "", 0, 'حالة الالتزام بالضوابط - نظام ١'!M113)</f>
        <v>0</v>
      </c>
      <c r="N113" s="216"/>
      <c r="O113" s="218"/>
    </row>
    <row r="114" spans="1:15" ht="185.1" customHeight="1" x14ac:dyDescent="0.3">
      <c r="A114" s="212"/>
      <c r="B114" s="318"/>
      <c r="C114" s="319" t="s">
        <v>122</v>
      </c>
      <c r="D114" s="320" t="s">
        <v>58</v>
      </c>
      <c r="E114" s="321"/>
      <c r="F114" s="133" t="s">
        <v>268</v>
      </c>
      <c r="G114" s="133" t="s">
        <v>123</v>
      </c>
      <c r="H114" s="134" t="s">
        <v>319</v>
      </c>
      <c r="I114" s="235" t="str">
        <f>IF(J114=3,"مطبق كليًا  - Implemented",IF(J114=0,"لاينطبق - Not Applicable",IF(J114=1,"غير مطبق  - Not Implemented",IF(3&lt;J114&gt;1,"مطبق جزئيًا  - Partially Implemented"," "))))</f>
        <v>مطبق كليًا  - Implemented</v>
      </c>
      <c r="J114" s="142">
        <f>IF(SUM(J115:J115)=0,0,AVERAGEIF(J115:J115,"&lt;&gt;0"))</f>
        <v>3</v>
      </c>
      <c r="K114" s="143"/>
      <c r="L114" s="143"/>
      <c r="M114" s="234">
        <f>IF('معلومات أساسية عن الأنظمة'!C114 = "", 0, 'حالة الالتزام بالضوابط - نظام ١'!M114)</f>
        <v>0</v>
      </c>
      <c r="N114" s="216"/>
      <c r="O114" s="218"/>
    </row>
    <row r="115" spans="1:15" ht="185.1" customHeight="1" x14ac:dyDescent="0.3">
      <c r="A115" s="212"/>
      <c r="B115" s="318"/>
      <c r="C115" s="319"/>
      <c r="D115" s="324"/>
      <c r="E115" s="325"/>
      <c r="F115" s="133" t="s">
        <v>269</v>
      </c>
      <c r="G115" s="136" t="s">
        <v>261</v>
      </c>
      <c r="H115" s="134" t="s">
        <v>172</v>
      </c>
      <c r="I115" s="141" t="s">
        <v>18</v>
      </c>
      <c r="J115" s="142">
        <f t="shared" si="2"/>
        <v>3</v>
      </c>
      <c r="K115" s="143"/>
      <c r="L115" s="143"/>
      <c r="M115" s="234">
        <f>IF('معلومات أساسية عن الأنظمة'!C115 = "", 0, 'حالة الالتزام بالضوابط - نظام ١'!M115)</f>
        <v>0</v>
      </c>
      <c r="N115" s="216"/>
      <c r="O115" s="218"/>
    </row>
    <row r="116" spans="1:15" x14ac:dyDescent="0.3">
      <c r="A116" s="215"/>
      <c r="B116" s="216"/>
      <c r="C116" s="216"/>
      <c r="D116" s="216"/>
      <c r="E116" s="216"/>
      <c r="F116" s="217"/>
      <c r="G116" s="217"/>
      <c r="H116" s="216"/>
      <c r="I116" s="216"/>
      <c r="J116" s="216"/>
      <c r="K116" s="216"/>
      <c r="L116" s="216"/>
      <c r="M116" s="216"/>
      <c r="N116" s="216"/>
      <c r="O116" s="218"/>
    </row>
    <row r="117" spans="1:15" x14ac:dyDescent="0.3">
      <c r="A117" s="215"/>
      <c r="B117" s="216"/>
      <c r="C117" s="216"/>
      <c r="D117" s="216"/>
      <c r="E117" s="216"/>
      <c r="F117" s="217"/>
      <c r="G117" s="217"/>
      <c r="H117" s="216"/>
      <c r="I117" s="216"/>
      <c r="J117" s="216"/>
      <c r="K117" s="216"/>
      <c r="L117" s="216"/>
      <c r="M117" s="216"/>
      <c r="N117" s="216"/>
      <c r="O117" s="218"/>
    </row>
    <row r="118" spans="1:15" x14ac:dyDescent="0.3">
      <c r="A118" s="215"/>
      <c r="B118" s="216"/>
      <c r="C118" s="216"/>
      <c r="D118" s="216"/>
      <c r="E118" s="216"/>
      <c r="F118" s="217"/>
      <c r="G118" s="217"/>
      <c r="H118" s="216"/>
      <c r="I118" s="216"/>
      <c r="J118" s="216"/>
      <c r="K118" s="216"/>
      <c r="L118" s="216"/>
      <c r="M118" s="216"/>
      <c r="N118" s="216"/>
      <c r="O118" s="218"/>
    </row>
    <row r="119" spans="1:15" x14ac:dyDescent="0.3">
      <c r="A119" s="215"/>
      <c r="B119" s="216"/>
      <c r="C119" s="216"/>
      <c r="D119" s="216"/>
      <c r="E119" s="216"/>
      <c r="F119" s="217"/>
      <c r="G119" s="217"/>
      <c r="H119" s="216"/>
      <c r="I119" s="216"/>
      <c r="J119" s="216"/>
      <c r="K119" s="216"/>
      <c r="L119" s="216"/>
      <c r="M119" s="216"/>
      <c r="N119" s="216"/>
      <c r="O119" s="218"/>
    </row>
    <row r="120" spans="1:15" x14ac:dyDescent="0.3">
      <c r="A120" s="215"/>
      <c r="B120" s="216"/>
      <c r="C120" s="216"/>
      <c r="D120" s="216"/>
      <c r="E120" s="216"/>
      <c r="F120" s="217"/>
      <c r="G120" s="217"/>
      <c r="H120" s="216"/>
      <c r="I120" s="216"/>
      <c r="J120" s="216"/>
      <c r="K120" s="216"/>
      <c r="L120" s="216"/>
      <c r="M120" s="216"/>
      <c r="N120" s="216"/>
      <c r="O120" s="218"/>
    </row>
    <row r="121" spans="1:15" ht="20.100000000000001" customHeight="1" x14ac:dyDescent="0.4">
      <c r="A121" s="366" t="str">
        <f>"التصنيف:  "&amp;الرئيسية!E10 &amp; "                                                                                                                                                                                                                                         إشارة المشاركة:  "&amp;الرئيسية!H10</f>
        <v>التصنيف:  متاح                                                                                                                                                                                                                                         إشارة المشاركة:  أبيض</v>
      </c>
      <c r="B121" s="367"/>
      <c r="C121" s="367"/>
      <c r="D121" s="367"/>
      <c r="E121" s="367"/>
      <c r="F121" s="367"/>
      <c r="G121" s="367"/>
      <c r="H121" s="367"/>
      <c r="I121" s="367"/>
      <c r="J121" s="367"/>
      <c r="K121" s="367"/>
      <c r="L121" s="367"/>
      <c r="M121" s="367"/>
      <c r="N121" s="367"/>
      <c r="O121" s="368"/>
    </row>
  </sheetData>
  <sheetProtection password="D7AE" sheet="1" objects="1" scenarios="1"/>
  <dataConsolidate/>
  <mergeCells count="50">
    <mergeCell ref="C111:C113"/>
    <mergeCell ref="D111:E113"/>
    <mergeCell ref="C73:C77"/>
    <mergeCell ref="D73:E77"/>
    <mergeCell ref="A121:O121"/>
    <mergeCell ref="B111:B115"/>
    <mergeCell ref="B106:B110"/>
    <mergeCell ref="C106:C110"/>
    <mergeCell ref="D106:E110"/>
    <mergeCell ref="B28:B105"/>
    <mergeCell ref="C83:C86"/>
    <mergeCell ref="D83:E86"/>
    <mergeCell ref="C87:C93"/>
    <mergeCell ref="D87:E93"/>
    <mergeCell ref="C94:C97"/>
    <mergeCell ref="D94:E97"/>
    <mergeCell ref="B11:B27"/>
    <mergeCell ref="D11:E11"/>
    <mergeCell ref="C12:C14"/>
    <mergeCell ref="D12:E14"/>
    <mergeCell ref="C15:C22"/>
    <mergeCell ref="D15:E22"/>
    <mergeCell ref="C7:E7"/>
    <mergeCell ref="F7:G7"/>
    <mergeCell ref="H7:M7"/>
    <mergeCell ref="C9:E9"/>
    <mergeCell ref="C114:C115"/>
    <mergeCell ref="D114:E115"/>
    <mergeCell ref="C98:C105"/>
    <mergeCell ref="D98:E105"/>
    <mergeCell ref="C78:C82"/>
    <mergeCell ref="D78:E82"/>
    <mergeCell ref="C63:C68"/>
    <mergeCell ref="D63:E68"/>
    <mergeCell ref="C23:C24"/>
    <mergeCell ref="D23:E24"/>
    <mergeCell ref="C25:C27"/>
    <mergeCell ref="D25:E27"/>
    <mergeCell ref="C69:C72"/>
    <mergeCell ref="D69:E72"/>
    <mergeCell ref="C28:C30"/>
    <mergeCell ref="D28:E30"/>
    <mergeCell ref="C31:C40"/>
    <mergeCell ref="D31:E40"/>
    <mergeCell ref="C60:C62"/>
    <mergeCell ref="D60:E62"/>
    <mergeCell ref="C41:C49"/>
    <mergeCell ref="D41:E49"/>
    <mergeCell ref="C50:C59"/>
    <mergeCell ref="D50:E59"/>
  </mergeCells>
  <conditionalFormatting sqref="I14:I115">
    <cfRule type="containsText" dxfId="851" priority="1" operator="containsText" text="لاينطبق - Not Applicable">
      <formula>NOT(ISERROR(SEARCH("لاينطبق - Not Applicable",I14)))</formula>
    </cfRule>
    <cfRule type="containsText" dxfId="850" priority="2" operator="containsText" text="غير مطبق  - Not Implemented">
      <formula>NOT(ISERROR(SEARCH("غير مطبق  - Not Implemented",I14)))</formula>
    </cfRule>
    <cfRule type="containsText" dxfId="849" priority="3" operator="containsText" text="مطبق جزئيًا  - Partially Implemented">
      <formula>NOT(ISERROR(SEARCH("مطبق جزئيًا  - Partially Implemented",I14)))</formula>
    </cfRule>
    <cfRule type="containsText" dxfId="848" priority="4" operator="containsText" text="مطبق كليًا  - Implemented">
      <formula>NOT(ISERROR(SEARCH("مطبق كليًا  - Implemented",I14)))</formula>
    </cfRule>
    <cfRule type="containsText" dxfId="847" priority="5" operator="containsText" text="مطبق كليًا  - Implemented">
      <formula>NOT(ISERROR(SEARCH("مطبق كليًا  - Implemented",I14)))</formula>
    </cfRule>
  </conditionalFormatting>
  <conditionalFormatting sqref="I11">
    <cfRule type="containsText" dxfId="846" priority="16" operator="containsText" text="لاينطبق - Not Applicable">
      <formula>NOT(ISERROR(SEARCH("لاينطبق - Not Applicable",I11)))</formula>
    </cfRule>
    <cfRule type="containsText" dxfId="845" priority="17" operator="containsText" text="غير مطبق  - Not Implemented">
      <formula>NOT(ISERROR(SEARCH("غير مطبق  - Not Implemented",I11)))</formula>
    </cfRule>
    <cfRule type="containsText" dxfId="844" priority="18" operator="containsText" text="مطبق جزئيًا  - Partially Implemented">
      <formula>NOT(ISERROR(SEARCH("مطبق جزئيًا  - Partially Implemented",I11)))</formula>
    </cfRule>
    <cfRule type="containsText" dxfId="843" priority="19" operator="containsText" text="مطبق كليًا  - Implemented">
      <formula>NOT(ISERROR(SEARCH("مطبق كليًا  - Implemented",I11)))</formula>
    </cfRule>
    <cfRule type="containsText" dxfId="842" priority="20" operator="containsText" text="مطبق كليًا  - Implemented">
      <formula>NOT(ISERROR(SEARCH("مطبق كليًا  - Implemented",I11)))</formula>
    </cfRule>
  </conditionalFormatting>
  <conditionalFormatting sqref="I12">
    <cfRule type="containsText" dxfId="841" priority="11" operator="containsText" text="لاينطبق - Not Applicable">
      <formula>NOT(ISERROR(SEARCH("لاينطبق - Not Applicable",I12)))</formula>
    </cfRule>
    <cfRule type="containsText" dxfId="840" priority="12" operator="containsText" text="غير مطبق  - Not Implemented">
      <formula>NOT(ISERROR(SEARCH("غير مطبق  - Not Implemented",I12)))</formula>
    </cfRule>
    <cfRule type="containsText" dxfId="839" priority="13" operator="containsText" text="مطبق جزئيًا  - Partially Implemented">
      <formula>NOT(ISERROR(SEARCH("مطبق جزئيًا  - Partially Implemented",I12)))</formula>
    </cfRule>
    <cfRule type="containsText" dxfId="838" priority="14" operator="containsText" text="مطبق كليًا  - Implemented">
      <formula>NOT(ISERROR(SEARCH("مطبق كليًا  - Implemented",I12)))</formula>
    </cfRule>
    <cfRule type="containsText" dxfId="837" priority="15" operator="containsText" text="مطبق كليًا  - Implemented">
      <formula>NOT(ISERROR(SEARCH("مطبق كليًا  - Implemented",I12)))</formula>
    </cfRule>
  </conditionalFormatting>
  <conditionalFormatting sqref="I13">
    <cfRule type="containsText" dxfId="836" priority="6" operator="containsText" text="لاينطبق - Not Applicable">
      <formula>NOT(ISERROR(SEARCH("لاينطبق - Not Applicable",I13)))</formula>
    </cfRule>
    <cfRule type="containsText" dxfId="835" priority="7" operator="containsText" text="غير مطبق  - Not Implemented">
      <formula>NOT(ISERROR(SEARCH("غير مطبق  - Not Implemented",I13)))</formula>
    </cfRule>
    <cfRule type="containsText" dxfId="834" priority="8" operator="containsText" text="مطبق جزئيًا  - Partially Implemented">
      <formula>NOT(ISERROR(SEARCH("مطبق جزئيًا  - Partially Implemented",I13)))</formula>
    </cfRule>
    <cfRule type="containsText" dxfId="833" priority="9" operator="containsText" text="مطبق كليًا  - Implemented">
      <formula>NOT(ISERROR(SEARCH("مطبق كليًا  - Implemented",I13)))</formula>
    </cfRule>
    <cfRule type="containsText" dxfId="832" priority="10" operator="containsText" text="مطبق كليًا  - Implemented">
      <formula>NOT(ISERROR(SEARCH("مطبق كليًا  - Implemented",I13)))</formula>
    </cfRule>
  </conditionalFormatting>
  <dataValidations count="3">
    <dataValidation type="list" allowBlank="1" showDropDown="1" showInputMessage="1" sqref="I63 I69 I73 I78 I83 I87 I94 I100 I106 I111 I114 I12 I15 I18 I25 I28 I31 I41 I50 I60">
      <formula1>Comp_st_1</formula1>
    </dataValidation>
    <dataValidation type="list" showInputMessage="1" showErrorMessage="1" sqref="I11 I115 I16:I17 I19:I24 I26:I27 I29:I30 I32:I40 I42:I49 I51:I59 I61:I62 I64:I68 I70:I72 I74:I77 I79:I82 I84:I86 I88:I93 I95:I99 I101:I105 I107:I110 I13:I14 I112:I113">
      <formula1>Comp_st_1</formula1>
    </dataValidation>
    <dataValidation type="date" operator="greaterThan" allowBlank="1" showInputMessage="1" showErrorMessage="1" error="يجب أن يكون التاريخ على الصياغة (يوم/شهر/سنة)" sqref="M11:M115">
      <formula1>44381</formula1>
    </dataValidation>
  </dataValidations>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&amp;R&amp;"Calibri"&amp;11&amp;K000000&amp;"Calibri"&amp;11&amp;K000000&amp;"Calibri"&amp;11&amp;K000000&amp;"Calibri"&amp;11&amp;K000000&amp;"Times New Roman,Regular"&amp;12  &amp;G | &amp;P_x000D_&amp;1#&amp;"Courier New"&amp;10&amp;K317100متاح</oddFooter>
    <firstHeader>&amp;R&amp;F</firstHeader>
    <firstFooter>&amp;R&amp;"Calibri"&amp;11&amp;K000000&amp;"Calibri"&amp;11&amp;K000000&amp;"Calibri"&amp;11&amp;K000000&amp;"Calibri"&amp;11&amp;K000000&amp;"Times New Roman,Regular"&amp;12  &amp;G | &amp;P_x000D_&amp;1#&amp;"Courier New"&amp;10&amp;K317100متاح</firstFooter>
  </headerFooter>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417" operator="equal" id="{7FCD19E1-1C6D-47A4-A1C0-721D0A033EF8}">
            <xm:f>tbl_choices!$D$7</xm:f>
            <x14:dxf>
              <font>
                <color theme="0"/>
              </font>
              <fill>
                <patternFill>
                  <bgColor rgb="FF757575"/>
                </patternFill>
              </fill>
            </x14:dxf>
          </x14:cfRule>
          <x14:cfRule type="cellIs" priority="418" operator="equal" id="{EBD74D2D-C27E-4966-8685-011E4EE9895B}">
            <xm:f>tbl_choices!$C$9</xm:f>
            <x14:dxf>
              <font>
                <b/>
                <i val="0"/>
                <color theme="0"/>
              </font>
              <fill>
                <patternFill>
                  <bgColor rgb="FFFF0000"/>
                </patternFill>
              </fill>
            </x14:dxf>
          </x14:cfRule>
          <x14:cfRule type="cellIs" priority="419" operator="equal" id="{7DDBB04B-5702-4F80-A56B-C02139CD9DCA}">
            <xm:f>tbl_choices!$C$8</xm:f>
            <x14:dxf>
              <font>
                <b/>
                <i val="0"/>
                <color theme="0"/>
              </font>
              <fill>
                <patternFill>
                  <bgColor rgb="FFFFC000"/>
                </patternFill>
              </fill>
            </x14:dxf>
          </x14:cfRule>
          <x14:cfRule type="cellIs" priority="420" operator="equal" id="{EAA7B1D1-6A0A-4478-BF70-B173954374D3}">
            <xm:f>tbl_choices!$C$7</xm:f>
            <x14:dxf>
              <font>
                <b/>
                <i val="0"/>
                <color theme="0"/>
              </font>
              <fill>
                <patternFill>
                  <bgColor rgb="FF70AD47"/>
                </patternFill>
              </fill>
            </x14:dxf>
          </x14:cfRule>
          <xm:sqref>K25:L25 J28:L28 K41:L41 K50:L50 K63:L63 K78:L78 K83:L83 K87:L87 K94:L94 K106:L106 K111:L111 J11:L14 K29:L31</xm:sqref>
        </x14:conditionalFormatting>
        <x14:conditionalFormatting xmlns:xm="http://schemas.microsoft.com/office/excel/2006/main">
          <x14:cfRule type="cellIs" priority="413" operator="equal" id="{68988F21-8810-40A6-95AB-32B68ECE8600}">
            <xm:f>tbl_choices!$D$7</xm:f>
            <x14:dxf>
              <font>
                <color theme="0"/>
              </font>
              <fill>
                <patternFill>
                  <bgColor rgb="FF757575"/>
                </patternFill>
              </fill>
            </x14:dxf>
          </x14:cfRule>
          <x14:cfRule type="cellIs" priority="414" operator="equal" id="{614D3C27-9DB8-4E23-B9A1-41AEFCA867AC}">
            <xm:f>tbl_choices!$C$9</xm:f>
            <x14:dxf>
              <font>
                <b/>
                <i val="0"/>
                <color theme="0"/>
              </font>
              <fill>
                <patternFill>
                  <bgColor rgb="FFFF0000"/>
                </patternFill>
              </fill>
            </x14:dxf>
          </x14:cfRule>
          <x14:cfRule type="cellIs" priority="415" operator="equal" id="{C1C227E0-CDF6-466E-A00C-7DBF2F13EC4D}">
            <xm:f>tbl_choices!$C$8</xm:f>
            <x14:dxf>
              <font>
                <b/>
                <i val="0"/>
                <color theme="0"/>
              </font>
              <fill>
                <patternFill>
                  <bgColor rgb="FFFFC000"/>
                </patternFill>
              </fill>
            </x14:dxf>
          </x14:cfRule>
          <x14:cfRule type="cellIs" priority="416" operator="equal" id="{C568E4CD-2F16-4A38-9C69-A633E3D32346}">
            <xm:f>tbl_choices!$C$7</xm:f>
            <x14:dxf>
              <font>
                <b/>
                <i val="0"/>
                <color theme="0"/>
              </font>
              <fill>
                <patternFill>
                  <bgColor rgb="FF70AD47"/>
                </patternFill>
              </fill>
            </x14:dxf>
          </x14:cfRule>
          <xm:sqref>J23:L24</xm:sqref>
        </x14:conditionalFormatting>
        <x14:conditionalFormatting xmlns:xm="http://schemas.microsoft.com/office/excel/2006/main">
          <x14:cfRule type="cellIs" priority="409" operator="equal" id="{9BE3EEF0-47A9-484E-ADB4-BD95804306F4}">
            <xm:f>tbl_choices!$D$7</xm:f>
            <x14:dxf>
              <font>
                <color theme="0"/>
              </font>
              <fill>
                <patternFill>
                  <bgColor rgb="FF757575"/>
                </patternFill>
              </fill>
            </x14:dxf>
          </x14:cfRule>
          <x14:cfRule type="cellIs" priority="410" operator="equal" id="{B844FDE4-5E50-48F1-84DA-A5AC1FC3EBC4}">
            <xm:f>tbl_choices!$C$9</xm:f>
            <x14:dxf>
              <font>
                <b/>
                <i val="0"/>
                <color theme="0"/>
              </font>
              <fill>
                <patternFill>
                  <bgColor rgb="FFFF0000"/>
                </patternFill>
              </fill>
            </x14:dxf>
          </x14:cfRule>
          <x14:cfRule type="cellIs" priority="411" operator="equal" id="{D172F1A1-BEAF-4765-9F8F-FCD103642AEA}">
            <xm:f>tbl_choices!$C$8</xm:f>
            <x14:dxf>
              <font>
                <b/>
                <i val="0"/>
                <color theme="0"/>
              </font>
              <fill>
                <patternFill>
                  <bgColor rgb="FFFFC000"/>
                </patternFill>
              </fill>
            </x14:dxf>
          </x14:cfRule>
          <x14:cfRule type="cellIs" priority="412" operator="equal" id="{5A277242-BB17-49D8-8095-51DAD4A44C96}">
            <xm:f>tbl_choices!$C$7</xm:f>
            <x14:dxf>
              <font>
                <b/>
                <i val="0"/>
                <color theme="0"/>
              </font>
              <fill>
                <patternFill>
                  <bgColor rgb="FF70AD47"/>
                </patternFill>
              </fill>
            </x14:dxf>
          </x14:cfRule>
          <xm:sqref>K26:L27</xm:sqref>
        </x14:conditionalFormatting>
        <x14:conditionalFormatting xmlns:xm="http://schemas.microsoft.com/office/excel/2006/main">
          <x14:cfRule type="cellIs" priority="405" operator="equal" id="{76AF3CA8-C738-42D3-A8CE-88615B76A1BA}">
            <xm:f>tbl_choices!$D$7</xm:f>
            <x14:dxf>
              <font>
                <color theme="0"/>
              </font>
              <fill>
                <patternFill>
                  <bgColor rgb="FF757575"/>
                </patternFill>
              </fill>
            </x14:dxf>
          </x14:cfRule>
          <x14:cfRule type="cellIs" priority="406" operator="equal" id="{9FF7E611-F803-4108-9F79-E6180FD23A7A}">
            <xm:f>tbl_choices!$C$9</xm:f>
            <x14:dxf>
              <font>
                <b/>
                <i val="0"/>
                <color theme="0"/>
              </font>
              <fill>
                <patternFill>
                  <bgColor rgb="FFFF0000"/>
                </patternFill>
              </fill>
            </x14:dxf>
          </x14:cfRule>
          <x14:cfRule type="cellIs" priority="407" operator="equal" id="{0B346918-1598-4EFF-BC21-C79D808B44AE}">
            <xm:f>tbl_choices!$C$8</xm:f>
            <x14:dxf>
              <font>
                <b/>
                <i val="0"/>
                <color theme="0"/>
              </font>
              <fill>
                <patternFill>
                  <bgColor rgb="FFFFC000"/>
                </patternFill>
              </fill>
            </x14:dxf>
          </x14:cfRule>
          <x14:cfRule type="cellIs" priority="408" operator="equal" id="{1202DA8D-35DC-47EE-88AD-B987B5775383}">
            <xm:f>tbl_choices!$C$7</xm:f>
            <x14:dxf>
              <font>
                <b/>
                <i val="0"/>
                <color theme="0"/>
              </font>
              <fill>
                <patternFill>
                  <bgColor rgb="FF70AD47"/>
                </patternFill>
              </fill>
            </x14:dxf>
          </x14:cfRule>
          <xm:sqref>K32:L39</xm:sqref>
        </x14:conditionalFormatting>
        <x14:conditionalFormatting xmlns:xm="http://schemas.microsoft.com/office/excel/2006/main">
          <x14:cfRule type="cellIs" priority="401" operator="equal" id="{D59D534C-319F-4750-B056-0D8F4B2A08B1}">
            <xm:f>tbl_choices!$D$7</xm:f>
            <x14:dxf>
              <font>
                <color theme="0"/>
              </font>
              <fill>
                <patternFill>
                  <bgColor rgb="FF757575"/>
                </patternFill>
              </fill>
            </x14:dxf>
          </x14:cfRule>
          <x14:cfRule type="cellIs" priority="402" operator="equal" id="{6FF34E31-1677-4743-9EBF-D4FCBC09F828}">
            <xm:f>tbl_choices!$C$9</xm:f>
            <x14:dxf>
              <font>
                <b/>
                <i val="0"/>
                <color theme="0"/>
              </font>
              <fill>
                <patternFill>
                  <bgColor rgb="FFFF0000"/>
                </patternFill>
              </fill>
            </x14:dxf>
          </x14:cfRule>
          <x14:cfRule type="cellIs" priority="403" operator="equal" id="{F8D86037-D429-4D23-8113-DC7E9980AF75}">
            <xm:f>tbl_choices!$C$8</xm:f>
            <x14:dxf>
              <font>
                <b/>
                <i val="0"/>
                <color theme="0"/>
              </font>
              <fill>
                <patternFill>
                  <bgColor rgb="FFFFC000"/>
                </patternFill>
              </fill>
            </x14:dxf>
          </x14:cfRule>
          <x14:cfRule type="cellIs" priority="404" operator="equal" id="{C0889355-A23B-451A-B101-C997DC7B3636}">
            <xm:f>tbl_choices!$C$7</xm:f>
            <x14:dxf>
              <font>
                <b/>
                <i val="0"/>
                <color theme="0"/>
              </font>
              <fill>
                <patternFill>
                  <bgColor rgb="FF70AD47"/>
                </patternFill>
              </fill>
            </x14:dxf>
          </x14:cfRule>
          <xm:sqref>J40:L40</xm:sqref>
        </x14:conditionalFormatting>
        <x14:conditionalFormatting xmlns:xm="http://schemas.microsoft.com/office/excel/2006/main">
          <x14:cfRule type="cellIs" priority="397" operator="equal" id="{1687BE82-C944-474B-B5BB-3D820C2DDC94}">
            <xm:f>tbl_choices!$D$7</xm:f>
            <x14:dxf>
              <font>
                <color theme="0"/>
              </font>
              <fill>
                <patternFill>
                  <bgColor rgb="FF757575"/>
                </patternFill>
              </fill>
            </x14:dxf>
          </x14:cfRule>
          <x14:cfRule type="cellIs" priority="398" operator="equal" id="{DD8948DF-E9B9-4173-ACD8-329B65BE09DD}">
            <xm:f>tbl_choices!$C$9</xm:f>
            <x14:dxf>
              <font>
                <b/>
                <i val="0"/>
                <color theme="0"/>
              </font>
              <fill>
                <patternFill>
                  <bgColor rgb="FFFF0000"/>
                </patternFill>
              </fill>
            </x14:dxf>
          </x14:cfRule>
          <x14:cfRule type="cellIs" priority="399" operator="equal" id="{81E4F7A6-0AD3-4AFA-9002-67F52BEC75DB}">
            <xm:f>tbl_choices!$C$8</xm:f>
            <x14:dxf>
              <font>
                <b/>
                <i val="0"/>
                <color theme="0"/>
              </font>
              <fill>
                <patternFill>
                  <bgColor rgb="FFFFC000"/>
                </patternFill>
              </fill>
            </x14:dxf>
          </x14:cfRule>
          <x14:cfRule type="cellIs" priority="400" operator="equal" id="{B544E9F2-D588-454A-A4BE-16BC20D2C9E9}">
            <xm:f>tbl_choices!$C$7</xm:f>
            <x14:dxf>
              <font>
                <b/>
                <i val="0"/>
                <color theme="0"/>
              </font>
              <fill>
                <patternFill>
                  <bgColor rgb="FF70AD47"/>
                </patternFill>
              </fill>
            </x14:dxf>
          </x14:cfRule>
          <xm:sqref>K42:L49</xm:sqref>
        </x14:conditionalFormatting>
        <x14:conditionalFormatting xmlns:xm="http://schemas.microsoft.com/office/excel/2006/main">
          <x14:cfRule type="cellIs" priority="393" operator="equal" id="{56F19812-FCCF-4BD5-BE53-6F8B120AFAB6}">
            <xm:f>tbl_choices!$D$7</xm:f>
            <x14:dxf>
              <font>
                <color theme="0"/>
              </font>
              <fill>
                <patternFill>
                  <bgColor rgb="FF757575"/>
                </patternFill>
              </fill>
            </x14:dxf>
          </x14:cfRule>
          <x14:cfRule type="cellIs" priority="394" operator="equal" id="{5A306D3C-BE00-4A19-82C8-1C55C8C02F23}">
            <xm:f>tbl_choices!$C$9</xm:f>
            <x14:dxf>
              <font>
                <b/>
                <i val="0"/>
                <color theme="0"/>
              </font>
              <fill>
                <patternFill>
                  <bgColor rgb="FFFF0000"/>
                </patternFill>
              </fill>
            </x14:dxf>
          </x14:cfRule>
          <x14:cfRule type="cellIs" priority="395" operator="equal" id="{98F5F472-679B-4644-B417-4EE1F333609E}">
            <xm:f>tbl_choices!$C$8</xm:f>
            <x14:dxf>
              <font>
                <b/>
                <i val="0"/>
                <color theme="0"/>
              </font>
              <fill>
                <patternFill>
                  <bgColor rgb="FFFFC000"/>
                </patternFill>
              </fill>
            </x14:dxf>
          </x14:cfRule>
          <x14:cfRule type="cellIs" priority="396" operator="equal" id="{C507E063-D1B5-46CE-9AF1-0E2E883C836F}">
            <xm:f>tbl_choices!$C$7</xm:f>
            <x14:dxf>
              <font>
                <b/>
                <i val="0"/>
                <color theme="0"/>
              </font>
              <fill>
                <patternFill>
                  <bgColor rgb="FF70AD47"/>
                </patternFill>
              </fill>
            </x14:dxf>
          </x14:cfRule>
          <xm:sqref>K51:L55</xm:sqref>
        </x14:conditionalFormatting>
        <x14:conditionalFormatting xmlns:xm="http://schemas.microsoft.com/office/excel/2006/main">
          <x14:cfRule type="cellIs" priority="389" operator="equal" id="{67F65660-19D0-4616-9575-65C431FB3C81}">
            <xm:f>tbl_choices!$D$7</xm:f>
            <x14:dxf>
              <font>
                <color theme="0"/>
              </font>
              <fill>
                <patternFill>
                  <bgColor rgb="FF757575"/>
                </patternFill>
              </fill>
            </x14:dxf>
          </x14:cfRule>
          <x14:cfRule type="cellIs" priority="390" operator="equal" id="{760A609F-6870-475B-BFEB-8DD91F3DE6B7}">
            <xm:f>tbl_choices!$C$9</xm:f>
            <x14:dxf>
              <font>
                <b/>
                <i val="0"/>
                <color theme="0"/>
              </font>
              <fill>
                <patternFill>
                  <bgColor rgb="FFFF0000"/>
                </patternFill>
              </fill>
            </x14:dxf>
          </x14:cfRule>
          <x14:cfRule type="cellIs" priority="391" operator="equal" id="{BBC501B8-D81D-4AED-88CB-4892919D669C}">
            <xm:f>tbl_choices!$C$8</xm:f>
            <x14:dxf>
              <font>
                <b/>
                <i val="0"/>
                <color theme="0"/>
              </font>
              <fill>
                <patternFill>
                  <bgColor rgb="FFFFC000"/>
                </patternFill>
              </fill>
            </x14:dxf>
          </x14:cfRule>
          <x14:cfRule type="cellIs" priority="392" operator="equal" id="{DC7CC7B0-818E-48B9-8C9F-988AE591E4A6}">
            <xm:f>tbl_choices!$C$7</xm:f>
            <x14:dxf>
              <font>
                <b/>
                <i val="0"/>
                <color theme="0"/>
              </font>
              <fill>
                <patternFill>
                  <bgColor rgb="FF70AD47"/>
                </patternFill>
              </fill>
            </x14:dxf>
          </x14:cfRule>
          <xm:sqref>K60:L60</xm:sqref>
        </x14:conditionalFormatting>
        <x14:conditionalFormatting xmlns:xm="http://schemas.microsoft.com/office/excel/2006/main">
          <x14:cfRule type="cellIs" priority="385" operator="equal" id="{0424C0A8-D8B5-4A35-9C2E-C0BECE94D602}">
            <xm:f>tbl_choices!$D$7</xm:f>
            <x14:dxf>
              <font>
                <color theme="0"/>
              </font>
              <fill>
                <patternFill>
                  <bgColor rgb="FF757575"/>
                </patternFill>
              </fill>
            </x14:dxf>
          </x14:cfRule>
          <x14:cfRule type="cellIs" priority="386" operator="equal" id="{260069FF-102B-4A5C-B6E8-0A2CF14DD185}">
            <xm:f>tbl_choices!$C$9</xm:f>
            <x14:dxf>
              <font>
                <b/>
                <i val="0"/>
                <color theme="0"/>
              </font>
              <fill>
                <patternFill>
                  <bgColor rgb="FFFF0000"/>
                </patternFill>
              </fill>
            </x14:dxf>
          </x14:cfRule>
          <x14:cfRule type="cellIs" priority="387" operator="equal" id="{706D53FB-B0D4-4DCD-93B2-D6F0FFAE4329}">
            <xm:f>tbl_choices!$C$8</xm:f>
            <x14:dxf>
              <font>
                <b/>
                <i val="0"/>
                <color theme="0"/>
              </font>
              <fill>
                <patternFill>
                  <bgColor rgb="FFFFC000"/>
                </patternFill>
              </fill>
            </x14:dxf>
          </x14:cfRule>
          <x14:cfRule type="cellIs" priority="388" operator="equal" id="{A6F86F73-E2B2-45EB-A0AC-945C53B26CB8}">
            <xm:f>tbl_choices!$C$7</xm:f>
            <x14:dxf>
              <font>
                <b/>
                <i val="0"/>
                <color theme="0"/>
              </font>
              <fill>
                <patternFill>
                  <bgColor rgb="FF70AD47"/>
                </patternFill>
              </fill>
            </x14:dxf>
          </x14:cfRule>
          <xm:sqref>K61:L62</xm:sqref>
        </x14:conditionalFormatting>
        <x14:conditionalFormatting xmlns:xm="http://schemas.microsoft.com/office/excel/2006/main">
          <x14:cfRule type="cellIs" priority="381" operator="equal" id="{6C59F3B7-AB20-47F1-8B3A-B36F84127518}">
            <xm:f>tbl_choices!$D$7</xm:f>
            <x14:dxf>
              <font>
                <color theme="0"/>
              </font>
              <fill>
                <patternFill>
                  <bgColor rgb="FF757575"/>
                </patternFill>
              </fill>
            </x14:dxf>
          </x14:cfRule>
          <x14:cfRule type="cellIs" priority="382" operator="equal" id="{CF32F84D-3A98-42B4-A0E3-1721793C56FB}">
            <xm:f>tbl_choices!$C$9</xm:f>
            <x14:dxf>
              <font>
                <b/>
                <i val="0"/>
                <color theme="0"/>
              </font>
              <fill>
                <patternFill>
                  <bgColor rgb="FFFF0000"/>
                </patternFill>
              </fill>
            </x14:dxf>
          </x14:cfRule>
          <x14:cfRule type="cellIs" priority="383" operator="equal" id="{FEE505C8-5B4B-410C-B340-9851EE928E08}">
            <xm:f>tbl_choices!$C$8</xm:f>
            <x14:dxf>
              <font>
                <b/>
                <i val="0"/>
                <color theme="0"/>
              </font>
              <fill>
                <patternFill>
                  <bgColor rgb="FFFFC000"/>
                </patternFill>
              </fill>
            </x14:dxf>
          </x14:cfRule>
          <x14:cfRule type="cellIs" priority="384" operator="equal" id="{4B260A55-FF40-4B2B-A96E-DB8EB5841DB1}">
            <xm:f>tbl_choices!$C$7</xm:f>
            <x14:dxf>
              <font>
                <b/>
                <i val="0"/>
                <color theme="0"/>
              </font>
              <fill>
                <patternFill>
                  <bgColor rgb="FF70AD47"/>
                </patternFill>
              </fill>
            </x14:dxf>
          </x14:cfRule>
          <xm:sqref>K64:L68</xm:sqref>
        </x14:conditionalFormatting>
        <x14:conditionalFormatting xmlns:xm="http://schemas.microsoft.com/office/excel/2006/main">
          <x14:cfRule type="cellIs" priority="377" operator="equal" id="{4404C607-9E40-4108-B220-DA11D23FA8F8}">
            <xm:f>tbl_choices!$D$7</xm:f>
            <x14:dxf>
              <font>
                <color theme="0"/>
              </font>
              <fill>
                <patternFill>
                  <bgColor rgb="FF757575"/>
                </patternFill>
              </fill>
            </x14:dxf>
          </x14:cfRule>
          <x14:cfRule type="cellIs" priority="378" operator="equal" id="{9A38A856-E32F-44FC-8710-D1EC55CAC153}">
            <xm:f>tbl_choices!$C$9</xm:f>
            <x14:dxf>
              <font>
                <b/>
                <i val="0"/>
                <color theme="0"/>
              </font>
              <fill>
                <patternFill>
                  <bgColor rgb="FFFF0000"/>
                </patternFill>
              </fill>
            </x14:dxf>
          </x14:cfRule>
          <x14:cfRule type="cellIs" priority="379" operator="equal" id="{44A235C4-3324-494F-AC87-A87775E1EE9D}">
            <xm:f>tbl_choices!$C$8</xm:f>
            <x14:dxf>
              <font>
                <b/>
                <i val="0"/>
                <color theme="0"/>
              </font>
              <fill>
                <patternFill>
                  <bgColor rgb="FFFFC000"/>
                </patternFill>
              </fill>
            </x14:dxf>
          </x14:cfRule>
          <x14:cfRule type="cellIs" priority="380" operator="equal" id="{8EA861D2-7DD5-4470-BE40-BCBC8C002438}">
            <xm:f>tbl_choices!$C$7</xm:f>
            <x14:dxf>
              <font>
                <b/>
                <i val="0"/>
                <color theme="0"/>
              </font>
              <fill>
                <patternFill>
                  <bgColor rgb="FF70AD47"/>
                </patternFill>
              </fill>
            </x14:dxf>
          </x14:cfRule>
          <xm:sqref>K69:L69</xm:sqref>
        </x14:conditionalFormatting>
        <x14:conditionalFormatting xmlns:xm="http://schemas.microsoft.com/office/excel/2006/main">
          <x14:cfRule type="cellIs" priority="373" operator="equal" id="{4D2FC303-23C1-401C-AA9F-C8781087950D}">
            <xm:f>tbl_choices!$D$7</xm:f>
            <x14:dxf>
              <font>
                <color theme="0"/>
              </font>
              <fill>
                <patternFill>
                  <bgColor rgb="FF757575"/>
                </patternFill>
              </fill>
            </x14:dxf>
          </x14:cfRule>
          <x14:cfRule type="cellIs" priority="374" operator="equal" id="{74C48285-3CEA-4B2D-96B4-1F46481201A9}">
            <xm:f>tbl_choices!$C$9</xm:f>
            <x14:dxf>
              <font>
                <b/>
                <i val="0"/>
                <color theme="0"/>
              </font>
              <fill>
                <patternFill>
                  <bgColor rgb="FFFF0000"/>
                </patternFill>
              </fill>
            </x14:dxf>
          </x14:cfRule>
          <x14:cfRule type="cellIs" priority="375" operator="equal" id="{05F09616-F67D-41C9-A233-6D95EEEAFFFF}">
            <xm:f>tbl_choices!$C$8</xm:f>
            <x14:dxf>
              <font>
                <b/>
                <i val="0"/>
                <color theme="0"/>
              </font>
              <fill>
                <patternFill>
                  <bgColor rgb="FFFFC000"/>
                </patternFill>
              </fill>
            </x14:dxf>
          </x14:cfRule>
          <x14:cfRule type="cellIs" priority="376" operator="equal" id="{A7DF1F92-6427-4B44-B078-E119F8BFD5AC}">
            <xm:f>tbl_choices!$C$7</xm:f>
            <x14:dxf>
              <font>
                <b/>
                <i val="0"/>
                <color theme="0"/>
              </font>
              <fill>
                <patternFill>
                  <bgColor rgb="FF70AD47"/>
                </patternFill>
              </fill>
            </x14:dxf>
          </x14:cfRule>
          <xm:sqref>K70:L70 K72:L72</xm:sqref>
        </x14:conditionalFormatting>
        <x14:conditionalFormatting xmlns:xm="http://schemas.microsoft.com/office/excel/2006/main">
          <x14:cfRule type="cellIs" priority="369" operator="equal" id="{F6E20413-5C8C-4281-B803-CD37419E7C6A}">
            <xm:f>tbl_choices!$D$7</xm:f>
            <x14:dxf>
              <font>
                <color theme="0"/>
              </font>
              <fill>
                <patternFill>
                  <bgColor rgb="FF757575"/>
                </patternFill>
              </fill>
            </x14:dxf>
          </x14:cfRule>
          <x14:cfRule type="cellIs" priority="370" operator="equal" id="{DFCE6D52-9E9A-4349-A560-3E3050A9594D}">
            <xm:f>tbl_choices!$C$9</xm:f>
            <x14:dxf>
              <font>
                <b/>
                <i val="0"/>
                <color theme="0"/>
              </font>
              <fill>
                <patternFill>
                  <bgColor rgb="FFFF0000"/>
                </patternFill>
              </fill>
            </x14:dxf>
          </x14:cfRule>
          <x14:cfRule type="cellIs" priority="371" operator="equal" id="{248A4A0F-53D3-4B40-A4EE-CD2C37DB2CA7}">
            <xm:f>tbl_choices!$C$8</xm:f>
            <x14:dxf>
              <font>
                <b/>
                <i val="0"/>
                <color theme="0"/>
              </font>
              <fill>
                <patternFill>
                  <bgColor rgb="FFFFC000"/>
                </patternFill>
              </fill>
            </x14:dxf>
          </x14:cfRule>
          <x14:cfRule type="cellIs" priority="372" operator="equal" id="{D78F5B5B-F6F6-416C-AACC-E62722F7376C}">
            <xm:f>tbl_choices!$C$7</xm:f>
            <x14:dxf>
              <font>
                <b/>
                <i val="0"/>
                <color theme="0"/>
              </font>
              <fill>
                <patternFill>
                  <bgColor rgb="FF70AD47"/>
                </patternFill>
              </fill>
            </x14:dxf>
          </x14:cfRule>
          <xm:sqref>K73:L73</xm:sqref>
        </x14:conditionalFormatting>
        <x14:conditionalFormatting xmlns:xm="http://schemas.microsoft.com/office/excel/2006/main">
          <x14:cfRule type="cellIs" priority="365" operator="equal" id="{CE63D674-71FC-4A0A-BE55-D9769C433A14}">
            <xm:f>tbl_choices!$D$7</xm:f>
            <x14:dxf>
              <font>
                <color theme="0"/>
              </font>
              <fill>
                <patternFill>
                  <bgColor rgb="FF757575"/>
                </patternFill>
              </fill>
            </x14:dxf>
          </x14:cfRule>
          <x14:cfRule type="cellIs" priority="366" operator="equal" id="{D1847D10-A2E6-4BFA-9DE3-F9D621A0C779}">
            <xm:f>tbl_choices!$C$9</xm:f>
            <x14:dxf>
              <font>
                <b/>
                <i val="0"/>
                <color theme="0"/>
              </font>
              <fill>
                <patternFill>
                  <bgColor rgb="FFFF0000"/>
                </patternFill>
              </fill>
            </x14:dxf>
          </x14:cfRule>
          <x14:cfRule type="cellIs" priority="367" operator="equal" id="{71DBFF6C-4A7A-4D1B-8C4B-D56E44BFF1B6}">
            <xm:f>tbl_choices!$C$8</xm:f>
            <x14:dxf>
              <font>
                <b/>
                <i val="0"/>
                <color theme="0"/>
              </font>
              <fill>
                <patternFill>
                  <bgColor rgb="FFFFC000"/>
                </patternFill>
              </fill>
            </x14:dxf>
          </x14:cfRule>
          <x14:cfRule type="cellIs" priority="368" operator="equal" id="{084DFEA4-A460-4674-9EFC-FC242AC5669B}">
            <xm:f>tbl_choices!$C$7</xm:f>
            <x14:dxf>
              <font>
                <b/>
                <i val="0"/>
                <color theme="0"/>
              </font>
              <fill>
                <patternFill>
                  <bgColor rgb="FF70AD47"/>
                </patternFill>
              </fill>
            </x14:dxf>
          </x14:cfRule>
          <xm:sqref>K74:L74 K76:L76</xm:sqref>
        </x14:conditionalFormatting>
        <x14:conditionalFormatting xmlns:xm="http://schemas.microsoft.com/office/excel/2006/main">
          <x14:cfRule type="cellIs" priority="361" operator="equal" id="{015E4FF9-E2BE-4E47-9290-D336402BBF2B}">
            <xm:f>tbl_choices!$D$7</xm:f>
            <x14:dxf>
              <font>
                <color theme="0"/>
              </font>
              <fill>
                <patternFill>
                  <bgColor rgb="FF757575"/>
                </patternFill>
              </fill>
            </x14:dxf>
          </x14:cfRule>
          <x14:cfRule type="cellIs" priority="362" operator="equal" id="{415EE5D9-44EA-4CBC-9146-26EAA1ECEF02}">
            <xm:f>tbl_choices!$C$9</xm:f>
            <x14:dxf>
              <font>
                <b/>
                <i val="0"/>
                <color theme="0"/>
              </font>
              <fill>
                <patternFill>
                  <bgColor rgb="FFFF0000"/>
                </patternFill>
              </fill>
            </x14:dxf>
          </x14:cfRule>
          <x14:cfRule type="cellIs" priority="363" operator="equal" id="{371113C7-2CC9-4AAA-9E7B-1DCC5E2608F0}">
            <xm:f>tbl_choices!$C$8</xm:f>
            <x14:dxf>
              <font>
                <b/>
                <i val="0"/>
                <color theme="0"/>
              </font>
              <fill>
                <patternFill>
                  <bgColor rgb="FFFFC000"/>
                </patternFill>
              </fill>
            </x14:dxf>
          </x14:cfRule>
          <x14:cfRule type="cellIs" priority="364" operator="equal" id="{81FA1AD4-8059-4DF2-BAF1-560D5D93EF60}">
            <xm:f>tbl_choices!$C$7</xm:f>
            <x14:dxf>
              <font>
                <b/>
                <i val="0"/>
                <color theme="0"/>
              </font>
              <fill>
                <patternFill>
                  <bgColor rgb="FF70AD47"/>
                </patternFill>
              </fill>
            </x14:dxf>
          </x14:cfRule>
          <xm:sqref>J77:L77</xm:sqref>
        </x14:conditionalFormatting>
        <x14:conditionalFormatting xmlns:xm="http://schemas.microsoft.com/office/excel/2006/main">
          <x14:cfRule type="cellIs" priority="357" operator="equal" id="{EF67AF02-3EF3-4DB6-8E5F-9246FEC9BA3D}">
            <xm:f>tbl_choices!$D$7</xm:f>
            <x14:dxf>
              <font>
                <color theme="0"/>
              </font>
              <fill>
                <patternFill>
                  <bgColor rgb="FF757575"/>
                </patternFill>
              </fill>
            </x14:dxf>
          </x14:cfRule>
          <x14:cfRule type="cellIs" priority="358" operator="equal" id="{02C1FFFB-C98C-42BB-A8AE-D3E98B7484C5}">
            <xm:f>tbl_choices!$C$9</xm:f>
            <x14:dxf>
              <font>
                <b/>
                <i val="0"/>
                <color theme="0"/>
              </font>
              <fill>
                <patternFill>
                  <bgColor rgb="FFFF0000"/>
                </patternFill>
              </fill>
            </x14:dxf>
          </x14:cfRule>
          <x14:cfRule type="cellIs" priority="359" operator="equal" id="{4AC347B5-1ACA-44C7-8279-0E2BA764B0F4}">
            <xm:f>tbl_choices!$C$8</xm:f>
            <x14:dxf>
              <font>
                <b/>
                <i val="0"/>
                <color theme="0"/>
              </font>
              <fill>
                <patternFill>
                  <bgColor rgb="FFFFC000"/>
                </patternFill>
              </fill>
            </x14:dxf>
          </x14:cfRule>
          <x14:cfRule type="cellIs" priority="360" operator="equal" id="{EBFCB88D-2E2F-4F22-B4CB-216C7AFE0CE8}">
            <xm:f>tbl_choices!$C$7</xm:f>
            <x14:dxf>
              <font>
                <b/>
                <i val="0"/>
                <color theme="0"/>
              </font>
              <fill>
                <patternFill>
                  <bgColor rgb="FF70AD47"/>
                </patternFill>
              </fill>
            </x14:dxf>
          </x14:cfRule>
          <xm:sqref>K79:L81</xm:sqref>
        </x14:conditionalFormatting>
        <x14:conditionalFormatting xmlns:xm="http://schemas.microsoft.com/office/excel/2006/main">
          <x14:cfRule type="cellIs" priority="353" operator="equal" id="{FF3955FA-4702-4FD0-9B83-3212A3FB602E}">
            <xm:f>tbl_choices!$D$7</xm:f>
            <x14:dxf>
              <font>
                <color theme="0"/>
              </font>
              <fill>
                <patternFill>
                  <bgColor rgb="FF757575"/>
                </patternFill>
              </fill>
            </x14:dxf>
          </x14:cfRule>
          <x14:cfRule type="cellIs" priority="354" operator="equal" id="{3E26729E-F628-4391-8A48-DFE9EC4F2564}">
            <xm:f>tbl_choices!$C$9</xm:f>
            <x14:dxf>
              <font>
                <b/>
                <i val="0"/>
                <color theme="0"/>
              </font>
              <fill>
                <patternFill>
                  <bgColor rgb="FFFF0000"/>
                </patternFill>
              </fill>
            </x14:dxf>
          </x14:cfRule>
          <x14:cfRule type="cellIs" priority="355" operator="equal" id="{69A38B99-9719-41F3-87FA-D95BA657D922}">
            <xm:f>tbl_choices!$C$8</xm:f>
            <x14:dxf>
              <font>
                <b/>
                <i val="0"/>
                <color theme="0"/>
              </font>
              <fill>
                <patternFill>
                  <bgColor rgb="FFFFC000"/>
                </patternFill>
              </fill>
            </x14:dxf>
          </x14:cfRule>
          <x14:cfRule type="cellIs" priority="356" operator="equal" id="{F1E49AAD-9E3D-4A2A-80DF-54346AF9C5AF}">
            <xm:f>tbl_choices!$C$7</xm:f>
            <x14:dxf>
              <font>
                <b/>
                <i val="0"/>
                <color theme="0"/>
              </font>
              <fill>
                <patternFill>
                  <bgColor rgb="FF70AD47"/>
                </patternFill>
              </fill>
            </x14:dxf>
          </x14:cfRule>
          <xm:sqref>J82:L82</xm:sqref>
        </x14:conditionalFormatting>
        <x14:conditionalFormatting xmlns:xm="http://schemas.microsoft.com/office/excel/2006/main">
          <x14:cfRule type="cellIs" priority="349" operator="equal" id="{9EEB7303-1B3C-46DB-96F1-61721DD4BE2B}">
            <xm:f>tbl_choices!$D$7</xm:f>
            <x14:dxf>
              <font>
                <color theme="0"/>
              </font>
              <fill>
                <patternFill>
                  <bgColor rgb="FF757575"/>
                </patternFill>
              </fill>
            </x14:dxf>
          </x14:cfRule>
          <x14:cfRule type="cellIs" priority="350" operator="equal" id="{35E4591F-FF43-4962-A907-7BE1BEF25024}">
            <xm:f>tbl_choices!$C$9</xm:f>
            <x14:dxf>
              <font>
                <b/>
                <i val="0"/>
                <color theme="0"/>
              </font>
              <fill>
                <patternFill>
                  <bgColor rgb="FFFF0000"/>
                </patternFill>
              </fill>
            </x14:dxf>
          </x14:cfRule>
          <x14:cfRule type="cellIs" priority="351" operator="equal" id="{5341A29B-EEE4-413E-A036-CAF970BFEF30}">
            <xm:f>tbl_choices!$C$8</xm:f>
            <x14:dxf>
              <font>
                <b/>
                <i val="0"/>
                <color theme="0"/>
              </font>
              <fill>
                <patternFill>
                  <bgColor rgb="FFFFC000"/>
                </patternFill>
              </fill>
            </x14:dxf>
          </x14:cfRule>
          <x14:cfRule type="cellIs" priority="352" operator="equal" id="{E24F40CB-EC17-4AD4-B528-1A58500AFE15}">
            <xm:f>tbl_choices!$C$7</xm:f>
            <x14:dxf>
              <font>
                <b/>
                <i val="0"/>
                <color theme="0"/>
              </font>
              <fill>
                <patternFill>
                  <bgColor rgb="FF70AD47"/>
                </patternFill>
              </fill>
            </x14:dxf>
          </x14:cfRule>
          <xm:sqref>K84:L85</xm:sqref>
        </x14:conditionalFormatting>
        <x14:conditionalFormatting xmlns:xm="http://schemas.microsoft.com/office/excel/2006/main">
          <x14:cfRule type="cellIs" priority="345" operator="equal" id="{41A4D388-9F95-4F09-B830-007AF10674F5}">
            <xm:f>tbl_choices!$D$7</xm:f>
            <x14:dxf>
              <font>
                <color theme="0"/>
              </font>
              <fill>
                <patternFill>
                  <bgColor rgb="FF757575"/>
                </patternFill>
              </fill>
            </x14:dxf>
          </x14:cfRule>
          <x14:cfRule type="cellIs" priority="346" operator="equal" id="{4DD7AB7E-2FF1-4A1C-84B5-678DFDC47EBA}">
            <xm:f>tbl_choices!$C$9</xm:f>
            <x14:dxf>
              <font>
                <b/>
                <i val="0"/>
                <color theme="0"/>
              </font>
              <fill>
                <patternFill>
                  <bgColor rgb="FFFF0000"/>
                </patternFill>
              </fill>
            </x14:dxf>
          </x14:cfRule>
          <x14:cfRule type="cellIs" priority="347" operator="equal" id="{4F4D9019-FB1F-44E2-9702-C36DABCDC256}">
            <xm:f>tbl_choices!$C$8</xm:f>
            <x14:dxf>
              <font>
                <b/>
                <i val="0"/>
                <color theme="0"/>
              </font>
              <fill>
                <patternFill>
                  <bgColor rgb="FFFFC000"/>
                </patternFill>
              </fill>
            </x14:dxf>
          </x14:cfRule>
          <x14:cfRule type="cellIs" priority="348" operator="equal" id="{4715D8F7-2F48-4BA6-8254-38CF29BF1DA2}">
            <xm:f>tbl_choices!$C$7</xm:f>
            <x14:dxf>
              <font>
                <b/>
                <i val="0"/>
                <color theme="0"/>
              </font>
              <fill>
                <patternFill>
                  <bgColor rgb="FF70AD47"/>
                </patternFill>
              </fill>
            </x14:dxf>
          </x14:cfRule>
          <xm:sqref>J86:L86</xm:sqref>
        </x14:conditionalFormatting>
        <x14:conditionalFormatting xmlns:xm="http://schemas.microsoft.com/office/excel/2006/main">
          <x14:cfRule type="cellIs" priority="341" operator="equal" id="{E58C4164-F46D-4D01-84F1-82FE4EC0F55D}">
            <xm:f>tbl_choices!$D$7</xm:f>
            <x14:dxf>
              <font>
                <color theme="0"/>
              </font>
              <fill>
                <patternFill>
                  <bgColor rgb="FF757575"/>
                </patternFill>
              </fill>
            </x14:dxf>
          </x14:cfRule>
          <x14:cfRule type="cellIs" priority="342" operator="equal" id="{9979F60E-4F72-4F47-BCF8-D3B71E7E8DBA}">
            <xm:f>tbl_choices!$C$9</xm:f>
            <x14:dxf>
              <font>
                <b/>
                <i val="0"/>
                <color theme="0"/>
              </font>
              <fill>
                <patternFill>
                  <bgColor rgb="FFFF0000"/>
                </patternFill>
              </fill>
            </x14:dxf>
          </x14:cfRule>
          <x14:cfRule type="cellIs" priority="343" operator="equal" id="{BCE82EEA-724F-424C-9582-F3495C3FCF24}">
            <xm:f>tbl_choices!$C$8</xm:f>
            <x14:dxf>
              <font>
                <b/>
                <i val="0"/>
                <color theme="0"/>
              </font>
              <fill>
                <patternFill>
                  <bgColor rgb="FFFFC000"/>
                </patternFill>
              </fill>
            </x14:dxf>
          </x14:cfRule>
          <x14:cfRule type="cellIs" priority="344" operator="equal" id="{70AFC946-6FAE-447C-A2F2-77C2CEC2D9CD}">
            <xm:f>tbl_choices!$C$7</xm:f>
            <x14:dxf>
              <font>
                <b/>
                <i val="0"/>
                <color theme="0"/>
              </font>
              <fill>
                <patternFill>
                  <bgColor rgb="FF70AD47"/>
                </patternFill>
              </fill>
            </x14:dxf>
          </x14:cfRule>
          <xm:sqref>K88:L89 K92:L92</xm:sqref>
        </x14:conditionalFormatting>
        <x14:conditionalFormatting xmlns:xm="http://schemas.microsoft.com/office/excel/2006/main">
          <x14:cfRule type="cellIs" priority="337" operator="equal" id="{7824E9C6-E452-435F-B1E8-6D47BA3EF4C6}">
            <xm:f>tbl_choices!$D$7</xm:f>
            <x14:dxf>
              <font>
                <color theme="0"/>
              </font>
              <fill>
                <patternFill>
                  <bgColor rgb="FF757575"/>
                </patternFill>
              </fill>
            </x14:dxf>
          </x14:cfRule>
          <x14:cfRule type="cellIs" priority="338" operator="equal" id="{93CE3E4E-6DFC-4981-BBEE-2DA92EE1CB41}">
            <xm:f>tbl_choices!$C$9</xm:f>
            <x14:dxf>
              <font>
                <b/>
                <i val="0"/>
                <color theme="0"/>
              </font>
              <fill>
                <patternFill>
                  <bgColor rgb="FFFF0000"/>
                </patternFill>
              </fill>
            </x14:dxf>
          </x14:cfRule>
          <x14:cfRule type="cellIs" priority="339" operator="equal" id="{D220F0CF-13A1-4E7D-BAC2-BBCFB5242DB4}">
            <xm:f>tbl_choices!$C$8</xm:f>
            <x14:dxf>
              <font>
                <b/>
                <i val="0"/>
                <color theme="0"/>
              </font>
              <fill>
                <patternFill>
                  <bgColor rgb="FFFFC000"/>
                </patternFill>
              </fill>
            </x14:dxf>
          </x14:cfRule>
          <x14:cfRule type="cellIs" priority="340" operator="equal" id="{407F3A62-B6E9-4E50-AB28-3B7DE1637EAD}">
            <xm:f>tbl_choices!$C$7</xm:f>
            <x14:dxf>
              <font>
                <b/>
                <i val="0"/>
                <color theme="0"/>
              </font>
              <fill>
                <patternFill>
                  <bgColor rgb="FF70AD47"/>
                </patternFill>
              </fill>
            </x14:dxf>
          </x14:cfRule>
          <xm:sqref>J93:L93</xm:sqref>
        </x14:conditionalFormatting>
        <x14:conditionalFormatting xmlns:xm="http://schemas.microsoft.com/office/excel/2006/main">
          <x14:cfRule type="cellIs" priority="333" operator="equal" id="{694EA990-00B7-45F8-B5B9-168019568CCE}">
            <xm:f>tbl_choices!$D$7</xm:f>
            <x14:dxf>
              <font>
                <color theme="0"/>
              </font>
              <fill>
                <patternFill>
                  <bgColor rgb="FF757575"/>
                </patternFill>
              </fill>
            </x14:dxf>
          </x14:cfRule>
          <x14:cfRule type="cellIs" priority="334" operator="equal" id="{E062B094-01A4-4753-94C8-57867A13D856}">
            <xm:f>tbl_choices!$C$9</xm:f>
            <x14:dxf>
              <font>
                <b/>
                <i val="0"/>
                <color theme="0"/>
              </font>
              <fill>
                <patternFill>
                  <bgColor rgb="FFFF0000"/>
                </patternFill>
              </fill>
            </x14:dxf>
          </x14:cfRule>
          <x14:cfRule type="cellIs" priority="335" operator="equal" id="{60470329-55CE-498C-8C07-A37CA1CE21EF}">
            <xm:f>tbl_choices!$C$8</xm:f>
            <x14:dxf>
              <font>
                <b/>
                <i val="0"/>
                <color theme="0"/>
              </font>
              <fill>
                <patternFill>
                  <bgColor rgb="FFFFC000"/>
                </patternFill>
              </fill>
            </x14:dxf>
          </x14:cfRule>
          <x14:cfRule type="cellIs" priority="336" operator="equal" id="{B1C31299-7A5D-436E-ABFC-63143556614B}">
            <xm:f>tbl_choices!$C$7</xm:f>
            <x14:dxf>
              <font>
                <b/>
                <i val="0"/>
                <color theme="0"/>
              </font>
              <fill>
                <patternFill>
                  <bgColor rgb="FF70AD47"/>
                </patternFill>
              </fill>
            </x14:dxf>
          </x14:cfRule>
          <xm:sqref>K95:L96</xm:sqref>
        </x14:conditionalFormatting>
        <x14:conditionalFormatting xmlns:xm="http://schemas.microsoft.com/office/excel/2006/main">
          <x14:cfRule type="cellIs" priority="329" operator="equal" id="{B74ACF00-8A1B-4F7A-89AA-797BB57ED674}">
            <xm:f>tbl_choices!$D$7</xm:f>
            <x14:dxf>
              <font>
                <color theme="0"/>
              </font>
              <fill>
                <patternFill>
                  <bgColor rgb="FF757575"/>
                </patternFill>
              </fill>
            </x14:dxf>
          </x14:cfRule>
          <x14:cfRule type="cellIs" priority="330" operator="equal" id="{CADFCD26-B660-4D12-853B-73FABFCC498E}">
            <xm:f>tbl_choices!$C$9</xm:f>
            <x14:dxf>
              <font>
                <b/>
                <i val="0"/>
                <color theme="0"/>
              </font>
              <fill>
                <patternFill>
                  <bgColor rgb="FFFF0000"/>
                </patternFill>
              </fill>
            </x14:dxf>
          </x14:cfRule>
          <x14:cfRule type="cellIs" priority="331" operator="equal" id="{6C39CD5D-585F-4DF7-896F-525656FDDC20}">
            <xm:f>tbl_choices!$C$8</xm:f>
            <x14:dxf>
              <font>
                <b/>
                <i val="0"/>
                <color theme="0"/>
              </font>
              <fill>
                <patternFill>
                  <bgColor rgb="FFFFC000"/>
                </patternFill>
              </fill>
            </x14:dxf>
          </x14:cfRule>
          <x14:cfRule type="cellIs" priority="332" operator="equal" id="{6335F245-F6C8-4F37-9792-A6E42BA64685}">
            <xm:f>tbl_choices!$C$7</xm:f>
            <x14:dxf>
              <font>
                <b/>
                <i val="0"/>
                <color theme="0"/>
              </font>
              <fill>
                <patternFill>
                  <bgColor rgb="FF70AD47"/>
                </patternFill>
              </fill>
            </x14:dxf>
          </x14:cfRule>
          <xm:sqref>K97:L97</xm:sqref>
        </x14:conditionalFormatting>
        <x14:conditionalFormatting xmlns:xm="http://schemas.microsoft.com/office/excel/2006/main">
          <x14:cfRule type="cellIs" priority="325" operator="equal" id="{E1738F9E-801E-45A6-B4DD-4C01DC35706F}">
            <xm:f>tbl_choices!$D$7</xm:f>
            <x14:dxf>
              <font>
                <color theme="0"/>
              </font>
              <fill>
                <patternFill>
                  <bgColor rgb="FF757575"/>
                </patternFill>
              </fill>
            </x14:dxf>
          </x14:cfRule>
          <x14:cfRule type="cellIs" priority="326" operator="equal" id="{EE7770E4-7A8F-4828-BACF-4EBA37B846AA}">
            <xm:f>tbl_choices!$C$9</xm:f>
            <x14:dxf>
              <font>
                <b/>
                <i val="0"/>
                <color theme="0"/>
              </font>
              <fill>
                <patternFill>
                  <bgColor rgb="FFFF0000"/>
                </patternFill>
              </fill>
            </x14:dxf>
          </x14:cfRule>
          <x14:cfRule type="cellIs" priority="327" operator="equal" id="{F8AFB7EC-27E5-4A89-99EB-EA1907232CBC}">
            <xm:f>tbl_choices!$C$8</xm:f>
            <x14:dxf>
              <font>
                <b/>
                <i val="0"/>
                <color theme="0"/>
              </font>
              <fill>
                <patternFill>
                  <bgColor rgb="FFFFC000"/>
                </patternFill>
              </fill>
            </x14:dxf>
          </x14:cfRule>
          <x14:cfRule type="cellIs" priority="328" operator="equal" id="{DB431874-631E-4A81-9F77-5677E6F1B08E}">
            <xm:f>tbl_choices!$C$7</xm:f>
            <x14:dxf>
              <font>
                <b/>
                <i val="0"/>
                <color theme="0"/>
              </font>
              <fill>
                <patternFill>
                  <bgColor rgb="FF70AD47"/>
                </patternFill>
              </fill>
            </x14:dxf>
          </x14:cfRule>
          <xm:sqref>K107:L108</xm:sqref>
        </x14:conditionalFormatting>
        <x14:conditionalFormatting xmlns:xm="http://schemas.microsoft.com/office/excel/2006/main">
          <x14:cfRule type="cellIs" priority="321" operator="equal" id="{53C17184-05F0-4673-9A6C-17671C9FDB03}">
            <xm:f>tbl_choices!$D$7</xm:f>
            <x14:dxf>
              <font>
                <color theme="0"/>
              </font>
              <fill>
                <patternFill>
                  <bgColor rgb="FF757575"/>
                </patternFill>
              </fill>
            </x14:dxf>
          </x14:cfRule>
          <x14:cfRule type="cellIs" priority="322" operator="equal" id="{B6503A94-739B-4782-8077-C9F6160C4ABC}">
            <xm:f>tbl_choices!$C$9</xm:f>
            <x14:dxf>
              <font>
                <b/>
                <i val="0"/>
                <color theme="0"/>
              </font>
              <fill>
                <patternFill>
                  <bgColor rgb="FFFF0000"/>
                </patternFill>
              </fill>
            </x14:dxf>
          </x14:cfRule>
          <x14:cfRule type="cellIs" priority="323" operator="equal" id="{FD285CCE-ABAB-4782-BFEE-4D7E68142E2A}">
            <xm:f>tbl_choices!$C$8</xm:f>
            <x14:dxf>
              <font>
                <b/>
                <i val="0"/>
                <color theme="0"/>
              </font>
              <fill>
                <patternFill>
                  <bgColor rgb="FFFFC000"/>
                </patternFill>
              </fill>
            </x14:dxf>
          </x14:cfRule>
          <x14:cfRule type="cellIs" priority="324" operator="equal" id="{07850D40-C6F7-4CB2-83ED-52016960752C}">
            <xm:f>tbl_choices!$C$7</xm:f>
            <x14:dxf>
              <font>
                <b/>
                <i val="0"/>
                <color theme="0"/>
              </font>
              <fill>
                <patternFill>
                  <bgColor rgb="FF70AD47"/>
                </patternFill>
              </fill>
            </x14:dxf>
          </x14:cfRule>
          <xm:sqref>K112:L112</xm:sqref>
        </x14:conditionalFormatting>
        <x14:conditionalFormatting xmlns:xm="http://schemas.microsoft.com/office/excel/2006/main">
          <x14:cfRule type="cellIs" priority="317" operator="equal" id="{D86C6C0A-B501-453B-BFD7-62950863A2E3}">
            <xm:f>tbl_choices!$D$7</xm:f>
            <x14:dxf>
              <font>
                <color theme="0"/>
              </font>
              <fill>
                <patternFill>
                  <bgColor rgb="FF757575"/>
                </patternFill>
              </fill>
            </x14:dxf>
          </x14:cfRule>
          <x14:cfRule type="cellIs" priority="318" operator="equal" id="{F7BC8606-5726-4232-B383-87348AAFD755}">
            <xm:f>tbl_choices!$C$9</xm:f>
            <x14:dxf>
              <font>
                <b/>
                <i val="0"/>
                <color theme="0"/>
              </font>
              <fill>
                <patternFill>
                  <bgColor rgb="FFFF0000"/>
                </patternFill>
              </fill>
            </x14:dxf>
          </x14:cfRule>
          <x14:cfRule type="cellIs" priority="319" operator="equal" id="{2BAEAA32-6683-476D-95D4-7E2D7A836191}">
            <xm:f>tbl_choices!$C$8</xm:f>
            <x14:dxf>
              <font>
                <b/>
                <i val="0"/>
                <color theme="0"/>
              </font>
              <fill>
                <patternFill>
                  <bgColor rgb="FFFFC000"/>
                </patternFill>
              </fill>
            </x14:dxf>
          </x14:cfRule>
          <x14:cfRule type="cellIs" priority="320" operator="equal" id="{97856BBA-0B34-4912-B467-D14D9DD470EB}">
            <xm:f>tbl_choices!$C$7</xm:f>
            <x14:dxf>
              <font>
                <b/>
                <i val="0"/>
                <color theme="0"/>
              </font>
              <fill>
                <patternFill>
                  <bgColor rgb="FF70AD47"/>
                </patternFill>
              </fill>
            </x14:dxf>
          </x14:cfRule>
          <xm:sqref>K114:L114</xm:sqref>
        </x14:conditionalFormatting>
        <x14:conditionalFormatting xmlns:xm="http://schemas.microsoft.com/office/excel/2006/main">
          <x14:cfRule type="cellIs" priority="313" operator="equal" id="{BF7E52F2-9B1F-4E91-ADEA-3DF50D68ED30}">
            <xm:f>tbl_choices!$D$7</xm:f>
            <x14:dxf>
              <font>
                <color theme="0"/>
              </font>
              <fill>
                <patternFill>
                  <bgColor rgb="FF757575"/>
                </patternFill>
              </fill>
            </x14:dxf>
          </x14:cfRule>
          <x14:cfRule type="cellIs" priority="314" operator="equal" id="{970E84BD-4200-448C-BB4B-6CD32873BF50}">
            <xm:f>tbl_choices!$C$9</xm:f>
            <x14:dxf>
              <font>
                <b/>
                <i val="0"/>
                <color theme="0"/>
              </font>
              <fill>
                <patternFill>
                  <bgColor rgb="FFFF0000"/>
                </patternFill>
              </fill>
            </x14:dxf>
          </x14:cfRule>
          <x14:cfRule type="cellIs" priority="315" operator="equal" id="{882427A6-9903-40D2-B7F9-D5CFD1ACA862}">
            <xm:f>tbl_choices!$C$8</xm:f>
            <x14:dxf>
              <font>
                <b/>
                <i val="0"/>
                <color theme="0"/>
              </font>
              <fill>
                <patternFill>
                  <bgColor rgb="FFFFC000"/>
                </patternFill>
              </fill>
            </x14:dxf>
          </x14:cfRule>
          <x14:cfRule type="cellIs" priority="316" operator="equal" id="{61349E1C-03BD-43A0-9964-6979E1C9B379}">
            <xm:f>tbl_choices!$C$7</xm:f>
            <x14:dxf>
              <font>
                <b/>
                <i val="0"/>
                <color theme="0"/>
              </font>
              <fill>
                <patternFill>
                  <bgColor rgb="FF70AD47"/>
                </patternFill>
              </fill>
            </x14:dxf>
          </x14:cfRule>
          <xm:sqref>K115:L115</xm:sqref>
        </x14:conditionalFormatting>
        <x14:conditionalFormatting xmlns:xm="http://schemas.microsoft.com/office/excel/2006/main">
          <x14:cfRule type="cellIs" priority="309" operator="equal" id="{322348D8-CB2A-4A8F-8650-1BB97D44E43C}">
            <xm:f>tbl_choices!$D$7</xm:f>
            <x14:dxf>
              <font>
                <color theme="0"/>
              </font>
              <fill>
                <patternFill>
                  <bgColor rgb="FF757575"/>
                </patternFill>
              </fill>
            </x14:dxf>
          </x14:cfRule>
          <x14:cfRule type="cellIs" priority="310" operator="equal" id="{B0BBC9EB-463D-4C32-B2C2-3EF5BA387FE0}">
            <xm:f>tbl_choices!$C$9</xm:f>
            <x14:dxf>
              <font>
                <b/>
                <i val="0"/>
                <color theme="0"/>
              </font>
              <fill>
                <patternFill>
                  <bgColor rgb="FFFF0000"/>
                </patternFill>
              </fill>
            </x14:dxf>
          </x14:cfRule>
          <x14:cfRule type="cellIs" priority="311" operator="equal" id="{67224060-5A30-4EB0-9EB1-597916A93936}">
            <xm:f>tbl_choices!$C$8</xm:f>
            <x14:dxf>
              <font>
                <b/>
                <i val="0"/>
                <color theme="0"/>
              </font>
              <fill>
                <patternFill>
                  <bgColor rgb="FFFFC000"/>
                </patternFill>
              </fill>
            </x14:dxf>
          </x14:cfRule>
          <x14:cfRule type="cellIs" priority="312" operator="equal" id="{2BF66E5D-D49E-474A-857D-963CA6767F36}">
            <xm:f>tbl_choices!$C$7</xm:f>
            <x14:dxf>
              <font>
                <b/>
                <i val="0"/>
                <color theme="0"/>
              </font>
              <fill>
                <patternFill>
                  <bgColor rgb="FF70AD47"/>
                </patternFill>
              </fill>
            </x14:dxf>
          </x14:cfRule>
          <xm:sqref>K15:L15</xm:sqref>
        </x14:conditionalFormatting>
        <x14:conditionalFormatting xmlns:xm="http://schemas.microsoft.com/office/excel/2006/main">
          <x14:cfRule type="cellIs" priority="305" operator="equal" id="{6AE7DDB5-943B-49B9-A9F3-10B42A392634}">
            <xm:f>tbl_choices!$D$7</xm:f>
            <x14:dxf>
              <font>
                <color theme="0"/>
              </font>
              <fill>
                <patternFill>
                  <bgColor rgb="FF757575"/>
                </patternFill>
              </fill>
            </x14:dxf>
          </x14:cfRule>
          <x14:cfRule type="cellIs" priority="306" operator="equal" id="{1AAA6683-A30D-4EFE-9AEB-E19C80743A77}">
            <xm:f>tbl_choices!$C$9</xm:f>
            <x14:dxf>
              <font>
                <b/>
                <i val="0"/>
                <color theme="0"/>
              </font>
              <fill>
                <patternFill>
                  <bgColor rgb="FFFF0000"/>
                </patternFill>
              </fill>
            </x14:dxf>
          </x14:cfRule>
          <x14:cfRule type="cellIs" priority="307" operator="equal" id="{BB483BFD-455A-44FA-944E-A7CED6E7807A}">
            <xm:f>tbl_choices!$C$8</xm:f>
            <x14:dxf>
              <font>
                <b/>
                <i val="0"/>
                <color theme="0"/>
              </font>
              <fill>
                <patternFill>
                  <bgColor rgb="FFFFC000"/>
                </patternFill>
              </fill>
            </x14:dxf>
          </x14:cfRule>
          <x14:cfRule type="cellIs" priority="308" operator="equal" id="{4C62CD32-C80A-4E54-8667-82DED3532777}">
            <xm:f>tbl_choices!$C$7</xm:f>
            <x14:dxf>
              <font>
                <b/>
                <i val="0"/>
                <color theme="0"/>
              </font>
              <fill>
                <patternFill>
                  <bgColor rgb="FF70AD47"/>
                </patternFill>
              </fill>
            </x14:dxf>
          </x14:cfRule>
          <xm:sqref>K16:L17</xm:sqref>
        </x14:conditionalFormatting>
        <x14:conditionalFormatting xmlns:xm="http://schemas.microsoft.com/office/excel/2006/main">
          <x14:cfRule type="cellIs" priority="301" operator="equal" id="{304D901B-CA22-4F44-9CFC-DEC854E3C1A0}">
            <xm:f>tbl_choices!$D$7</xm:f>
            <x14:dxf>
              <font>
                <color theme="0"/>
              </font>
              <fill>
                <patternFill>
                  <bgColor rgb="FF757575"/>
                </patternFill>
              </fill>
            </x14:dxf>
          </x14:cfRule>
          <x14:cfRule type="cellIs" priority="302" operator="equal" id="{1CF2F61F-13E6-4A5C-9C1C-6BB6DB10C085}">
            <xm:f>tbl_choices!$C$9</xm:f>
            <x14:dxf>
              <font>
                <b/>
                <i val="0"/>
                <color theme="0"/>
              </font>
              <fill>
                <patternFill>
                  <bgColor rgb="FFFF0000"/>
                </patternFill>
              </fill>
            </x14:dxf>
          </x14:cfRule>
          <x14:cfRule type="cellIs" priority="303" operator="equal" id="{B763C982-C601-40B9-95D2-20877890129C}">
            <xm:f>tbl_choices!$C$8</xm:f>
            <x14:dxf>
              <font>
                <b/>
                <i val="0"/>
                <color theme="0"/>
              </font>
              <fill>
                <patternFill>
                  <bgColor rgb="FFFFC000"/>
                </patternFill>
              </fill>
            </x14:dxf>
          </x14:cfRule>
          <x14:cfRule type="cellIs" priority="304" operator="equal" id="{A928CEAC-1893-4117-AAFF-49B24B3599FD}">
            <xm:f>tbl_choices!$C$7</xm:f>
            <x14:dxf>
              <font>
                <b/>
                <i val="0"/>
                <color theme="0"/>
              </font>
              <fill>
                <patternFill>
                  <bgColor rgb="FF70AD47"/>
                </patternFill>
              </fill>
            </x14:dxf>
          </x14:cfRule>
          <xm:sqref>K18:L18</xm:sqref>
        </x14:conditionalFormatting>
        <x14:conditionalFormatting xmlns:xm="http://schemas.microsoft.com/office/excel/2006/main">
          <x14:cfRule type="cellIs" priority="297" operator="equal" id="{E1FA31E6-CDEC-4FAC-BBDB-E94A3F07696D}">
            <xm:f>tbl_choices!$D$7</xm:f>
            <x14:dxf>
              <font>
                <color theme="0"/>
              </font>
              <fill>
                <patternFill>
                  <bgColor rgb="FF757575"/>
                </patternFill>
              </fill>
            </x14:dxf>
          </x14:cfRule>
          <x14:cfRule type="cellIs" priority="298" operator="equal" id="{095B6E4A-55D9-451A-9B82-314ADB24113B}">
            <xm:f>tbl_choices!$C$9</xm:f>
            <x14:dxf>
              <font>
                <b/>
                <i val="0"/>
                <color theme="0"/>
              </font>
              <fill>
                <patternFill>
                  <bgColor rgb="FFFF0000"/>
                </patternFill>
              </fill>
            </x14:dxf>
          </x14:cfRule>
          <x14:cfRule type="cellIs" priority="299" operator="equal" id="{AD40058E-7CCD-47F6-B9BB-D51D242AFEDF}">
            <xm:f>tbl_choices!$C$8</xm:f>
            <x14:dxf>
              <font>
                <b/>
                <i val="0"/>
                <color theme="0"/>
              </font>
              <fill>
                <patternFill>
                  <bgColor rgb="FFFFC000"/>
                </patternFill>
              </fill>
            </x14:dxf>
          </x14:cfRule>
          <x14:cfRule type="cellIs" priority="300" operator="equal" id="{95B54AEC-CCC3-4AE0-878F-60C9E9C2C47C}">
            <xm:f>tbl_choices!$C$7</xm:f>
            <x14:dxf>
              <font>
                <b/>
                <i val="0"/>
                <color theme="0"/>
              </font>
              <fill>
                <patternFill>
                  <bgColor rgb="FF70AD47"/>
                </patternFill>
              </fill>
            </x14:dxf>
          </x14:cfRule>
          <xm:sqref>K19:L21</xm:sqref>
        </x14:conditionalFormatting>
        <x14:conditionalFormatting xmlns:xm="http://schemas.microsoft.com/office/excel/2006/main">
          <x14:cfRule type="cellIs" priority="293" operator="equal" id="{3FE04FFF-AEB7-4907-B50E-CE47C27D90A0}">
            <xm:f>tbl_choices!$D$7</xm:f>
            <x14:dxf>
              <font>
                <color theme="0"/>
              </font>
              <fill>
                <patternFill>
                  <bgColor rgb="FF757575"/>
                </patternFill>
              </fill>
            </x14:dxf>
          </x14:cfRule>
          <x14:cfRule type="cellIs" priority="294" operator="equal" id="{F8167CD8-D7C1-4EB9-A752-2158C84A1BFC}">
            <xm:f>tbl_choices!$C$9</xm:f>
            <x14:dxf>
              <font>
                <b/>
                <i val="0"/>
                <color theme="0"/>
              </font>
              <fill>
                <patternFill>
                  <bgColor rgb="FFFF0000"/>
                </patternFill>
              </fill>
            </x14:dxf>
          </x14:cfRule>
          <x14:cfRule type="cellIs" priority="295" operator="equal" id="{C444E6B9-3D2F-41E3-A54B-F98EE0D7EDBB}">
            <xm:f>tbl_choices!$C$8</xm:f>
            <x14:dxf>
              <font>
                <b/>
                <i val="0"/>
                <color theme="0"/>
              </font>
              <fill>
                <patternFill>
                  <bgColor rgb="FFFFC000"/>
                </patternFill>
              </fill>
            </x14:dxf>
          </x14:cfRule>
          <x14:cfRule type="cellIs" priority="296" operator="equal" id="{36508CEA-9830-4DFB-BB06-B81AE0247368}">
            <xm:f>tbl_choices!$C$7</xm:f>
            <x14:dxf>
              <font>
                <b/>
                <i val="0"/>
                <color theme="0"/>
              </font>
              <fill>
                <patternFill>
                  <bgColor rgb="FF70AD47"/>
                </patternFill>
              </fill>
            </x14:dxf>
          </x14:cfRule>
          <xm:sqref>K22:L22</xm:sqref>
        </x14:conditionalFormatting>
        <x14:conditionalFormatting xmlns:xm="http://schemas.microsoft.com/office/excel/2006/main">
          <x14:cfRule type="cellIs" priority="289" operator="equal" id="{A16BDA79-9F28-4820-BEDB-3F4125D1D435}">
            <xm:f>tbl_choices!$D$7</xm:f>
            <x14:dxf>
              <font>
                <color theme="0"/>
              </font>
              <fill>
                <patternFill>
                  <bgColor rgb="FF757575"/>
                </patternFill>
              </fill>
            </x14:dxf>
          </x14:cfRule>
          <x14:cfRule type="cellIs" priority="290" operator="equal" id="{A588555F-8A6B-4499-89B0-3381284EF938}">
            <xm:f>tbl_choices!$C$9</xm:f>
            <x14:dxf>
              <font>
                <b/>
                <i val="0"/>
                <color theme="0"/>
              </font>
              <fill>
                <patternFill>
                  <bgColor rgb="FFFF0000"/>
                </patternFill>
              </fill>
            </x14:dxf>
          </x14:cfRule>
          <x14:cfRule type="cellIs" priority="291" operator="equal" id="{834F6283-C726-421A-A938-3523D3A3DDA1}">
            <xm:f>tbl_choices!$C$8</xm:f>
            <x14:dxf>
              <font>
                <b/>
                <i val="0"/>
                <color theme="0"/>
              </font>
              <fill>
                <patternFill>
                  <bgColor rgb="FFFFC000"/>
                </patternFill>
              </fill>
            </x14:dxf>
          </x14:cfRule>
          <x14:cfRule type="cellIs" priority="292" operator="equal" id="{CA50D568-D9D8-4D8A-9606-F2440E3083E7}">
            <xm:f>tbl_choices!$C$7</xm:f>
            <x14:dxf>
              <font>
                <b/>
                <i val="0"/>
                <color theme="0"/>
              </font>
              <fill>
                <patternFill>
                  <bgColor rgb="FF70AD47"/>
                </patternFill>
              </fill>
            </x14:dxf>
          </x14:cfRule>
          <xm:sqref>K57:L59</xm:sqref>
        </x14:conditionalFormatting>
        <x14:conditionalFormatting xmlns:xm="http://schemas.microsoft.com/office/excel/2006/main">
          <x14:cfRule type="cellIs" priority="285" operator="equal" id="{309C5631-0294-46EE-93CF-CDF8E1724F44}">
            <xm:f>tbl_choices!$D$7</xm:f>
            <x14:dxf>
              <font>
                <color theme="0"/>
              </font>
              <fill>
                <patternFill>
                  <bgColor rgb="FF757575"/>
                </patternFill>
              </fill>
            </x14:dxf>
          </x14:cfRule>
          <x14:cfRule type="cellIs" priority="286" operator="equal" id="{5AF77291-4FE6-4345-8D3C-4BE28B1C0130}">
            <xm:f>tbl_choices!$C$9</xm:f>
            <x14:dxf>
              <font>
                <b/>
                <i val="0"/>
                <color theme="0"/>
              </font>
              <fill>
                <patternFill>
                  <bgColor rgb="FFFF0000"/>
                </patternFill>
              </fill>
            </x14:dxf>
          </x14:cfRule>
          <x14:cfRule type="cellIs" priority="287" operator="equal" id="{EC9B1BED-4446-4866-AC6F-02C2FE99D800}">
            <xm:f>tbl_choices!$C$8</xm:f>
            <x14:dxf>
              <font>
                <b/>
                <i val="0"/>
                <color theme="0"/>
              </font>
              <fill>
                <patternFill>
                  <bgColor rgb="FFFFC000"/>
                </patternFill>
              </fill>
            </x14:dxf>
          </x14:cfRule>
          <x14:cfRule type="cellIs" priority="288" operator="equal" id="{1985007A-55D8-49C0-A629-465D34B6C3E2}">
            <xm:f>tbl_choices!$C$7</xm:f>
            <x14:dxf>
              <font>
                <b/>
                <i val="0"/>
                <color theme="0"/>
              </font>
              <fill>
                <patternFill>
                  <bgColor rgb="FF70AD47"/>
                </patternFill>
              </fill>
            </x14:dxf>
          </x14:cfRule>
          <xm:sqref>K56:L56</xm:sqref>
        </x14:conditionalFormatting>
        <x14:conditionalFormatting xmlns:xm="http://schemas.microsoft.com/office/excel/2006/main">
          <x14:cfRule type="cellIs" priority="281" operator="equal" id="{3E89B84B-DF07-4901-84F1-4BECC4AD1DC0}">
            <xm:f>tbl_choices!$D$7</xm:f>
            <x14:dxf>
              <font>
                <color theme="0"/>
              </font>
              <fill>
                <patternFill>
                  <bgColor rgb="FF757575"/>
                </patternFill>
              </fill>
            </x14:dxf>
          </x14:cfRule>
          <x14:cfRule type="cellIs" priority="282" operator="equal" id="{F4D0FC72-699E-48B6-A609-2EBD764CB153}">
            <xm:f>tbl_choices!$C$9</xm:f>
            <x14:dxf>
              <font>
                <b/>
                <i val="0"/>
                <color theme="0"/>
              </font>
              <fill>
                <patternFill>
                  <bgColor rgb="FFFF0000"/>
                </patternFill>
              </fill>
            </x14:dxf>
          </x14:cfRule>
          <x14:cfRule type="cellIs" priority="283" operator="equal" id="{5B2E67BF-4A0F-4ED0-A601-1A7709337BF8}">
            <xm:f>tbl_choices!$C$8</xm:f>
            <x14:dxf>
              <font>
                <b/>
                <i val="0"/>
                <color theme="0"/>
              </font>
              <fill>
                <patternFill>
                  <bgColor rgb="FFFFC000"/>
                </patternFill>
              </fill>
            </x14:dxf>
          </x14:cfRule>
          <x14:cfRule type="cellIs" priority="284" operator="equal" id="{4986493C-A102-4023-B6E3-F5FB55CBEFE1}">
            <xm:f>tbl_choices!$C$7</xm:f>
            <x14:dxf>
              <font>
                <b/>
                <i val="0"/>
                <color theme="0"/>
              </font>
              <fill>
                <patternFill>
                  <bgColor rgb="FF70AD47"/>
                </patternFill>
              </fill>
            </x14:dxf>
          </x14:cfRule>
          <xm:sqref>K71:L71</xm:sqref>
        </x14:conditionalFormatting>
        <x14:conditionalFormatting xmlns:xm="http://schemas.microsoft.com/office/excel/2006/main">
          <x14:cfRule type="cellIs" priority="277" operator="equal" id="{64F99BB7-39EB-4EE7-A2BF-E7F459FA0C06}">
            <xm:f>tbl_choices!$D$7</xm:f>
            <x14:dxf>
              <font>
                <color theme="0"/>
              </font>
              <fill>
                <patternFill>
                  <bgColor rgb="FF757575"/>
                </patternFill>
              </fill>
            </x14:dxf>
          </x14:cfRule>
          <x14:cfRule type="cellIs" priority="278" operator="equal" id="{8134FA7F-EE17-4158-8023-65E64656CD43}">
            <xm:f>tbl_choices!$C$9</xm:f>
            <x14:dxf>
              <font>
                <b/>
                <i val="0"/>
                <color theme="0"/>
              </font>
              <fill>
                <patternFill>
                  <bgColor rgb="FFFF0000"/>
                </patternFill>
              </fill>
            </x14:dxf>
          </x14:cfRule>
          <x14:cfRule type="cellIs" priority="279" operator="equal" id="{0996EC4B-5230-4A88-A4B8-25BD6A087604}">
            <xm:f>tbl_choices!$C$8</xm:f>
            <x14:dxf>
              <font>
                <b/>
                <i val="0"/>
                <color theme="0"/>
              </font>
              <fill>
                <patternFill>
                  <bgColor rgb="FFFFC000"/>
                </patternFill>
              </fill>
            </x14:dxf>
          </x14:cfRule>
          <x14:cfRule type="cellIs" priority="280" operator="equal" id="{49CB83A2-C22C-4A21-95D9-47925D3051E5}">
            <xm:f>tbl_choices!$C$7</xm:f>
            <x14:dxf>
              <font>
                <b/>
                <i val="0"/>
                <color theme="0"/>
              </font>
              <fill>
                <patternFill>
                  <bgColor rgb="FF70AD47"/>
                </patternFill>
              </fill>
            </x14:dxf>
          </x14:cfRule>
          <xm:sqref>K75:L75</xm:sqref>
        </x14:conditionalFormatting>
        <x14:conditionalFormatting xmlns:xm="http://schemas.microsoft.com/office/excel/2006/main">
          <x14:cfRule type="cellIs" priority="273" operator="equal" id="{18FD9B9A-EF9B-459B-BCA6-DFD010556072}">
            <xm:f>tbl_choices!$D$7</xm:f>
            <x14:dxf>
              <font>
                <color theme="0"/>
              </font>
              <fill>
                <patternFill>
                  <bgColor rgb="FF757575"/>
                </patternFill>
              </fill>
            </x14:dxf>
          </x14:cfRule>
          <x14:cfRule type="cellIs" priority="274" operator="equal" id="{85509EA3-EEB5-45B7-B8C9-ED06964B5266}">
            <xm:f>tbl_choices!$C$9</xm:f>
            <x14:dxf>
              <font>
                <b/>
                <i val="0"/>
                <color theme="0"/>
              </font>
              <fill>
                <patternFill>
                  <bgColor rgb="FFFF0000"/>
                </patternFill>
              </fill>
            </x14:dxf>
          </x14:cfRule>
          <x14:cfRule type="cellIs" priority="275" operator="equal" id="{C74D3056-A94D-4CEC-9D5D-E7DF09C49E32}">
            <xm:f>tbl_choices!$C$8</xm:f>
            <x14:dxf>
              <font>
                <b/>
                <i val="0"/>
                <color theme="0"/>
              </font>
              <fill>
                <patternFill>
                  <bgColor rgb="FFFFC000"/>
                </patternFill>
              </fill>
            </x14:dxf>
          </x14:cfRule>
          <x14:cfRule type="cellIs" priority="276" operator="equal" id="{0BC0465C-12CD-467C-8D43-C7E172D86451}">
            <xm:f>tbl_choices!$C$7</xm:f>
            <x14:dxf>
              <font>
                <b/>
                <i val="0"/>
                <color theme="0"/>
              </font>
              <fill>
                <patternFill>
                  <bgColor rgb="FF70AD47"/>
                </patternFill>
              </fill>
            </x14:dxf>
          </x14:cfRule>
          <xm:sqref>K91:L91</xm:sqref>
        </x14:conditionalFormatting>
        <x14:conditionalFormatting xmlns:xm="http://schemas.microsoft.com/office/excel/2006/main">
          <x14:cfRule type="cellIs" priority="269" operator="equal" id="{0921C2AB-3989-4889-9563-4E8B49EE9267}">
            <xm:f>tbl_choices!$D$7</xm:f>
            <x14:dxf>
              <font>
                <color theme="0"/>
              </font>
              <fill>
                <patternFill>
                  <bgColor rgb="FF757575"/>
                </patternFill>
              </fill>
            </x14:dxf>
          </x14:cfRule>
          <x14:cfRule type="cellIs" priority="270" operator="equal" id="{B3B45C3B-90AE-46DF-B652-40DA267211A6}">
            <xm:f>tbl_choices!$C$9</xm:f>
            <x14:dxf>
              <font>
                <b/>
                <i val="0"/>
                <color theme="0"/>
              </font>
              <fill>
                <patternFill>
                  <bgColor rgb="FFFF0000"/>
                </patternFill>
              </fill>
            </x14:dxf>
          </x14:cfRule>
          <x14:cfRule type="cellIs" priority="271" operator="equal" id="{4944B86D-28B7-4DDA-8C00-9D148DFBE1CF}">
            <xm:f>tbl_choices!$C$8</xm:f>
            <x14:dxf>
              <font>
                <b/>
                <i val="0"/>
                <color theme="0"/>
              </font>
              <fill>
                <patternFill>
                  <bgColor rgb="FFFFC000"/>
                </patternFill>
              </fill>
            </x14:dxf>
          </x14:cfRule>
          <x14:cfRule type="cellIs" priority="272" operator="equal" id="{6315C10D-F420-463F-8495-AA2F7730C371}">
            <xm:f>tbl_choices!$C$7</xm:f>
            <x14:dxf>
              <font>
                <b/>
                <i val="0"/>
                <color theme="0"/>
              </font>
              <fill>
                <patternFill>
                  <bgColor rgb="FF70AD47"/>
                </patternFill>
              </fill>
            </x14:dxf>
          </x14:cfRule>
          <xm:sqref>K90:L90</xm:sqref>
        </x14:conditionalFormatting>
        <x14:conditionalFormatting xmlns:xm="http://schemas.microsoft.com/office/excel/2006/main">
          <x14:cfRule type="cellIs" priority="265" operator="equal" id="{BB27E260-BEF2-4E39-97A9-1573F8FAD775}">
            <xm:f>tbl_choices!$D$7</xm:f>
            <x14:dxf>
              <font>
                <color theme="0"/>
              </font>
              <fill>
                <patternFill>
                  <bgColor rgb="FF757575"/>
                </patternFill>
              </fill>
            </x14:dxf>
          </x14:cfRule>
          <x14:cfRule type="cellIs" priority="266" operator="equal" id="{9DADDB32-D103-4D61-8B63-C9F808D230C9}">
            <xm:f>tbl_choices!$C$9</xm:f>
            <x14:dxf>
              <font>
                <b/>
                <i val="0"/>
                <color theme="0"/>
              </font>
              <fill>
                <patternFill>
                  <bgColor rgb="FFFF0000"/>
                </patternFill>
              </fill>
            </x14:dxf>
          </x14:cfRule>
          <x14:cfRule type="cellIs" priority="267" operator="equal" id="{F125F8DC-0297-4456-8DAF-38DE6490BA8C}">
            <xm:f>tbl_choices!$C$8</xm:f>
            <x14:dxf>
              <font>
                <b/>
                <i val="0"/>
                <color theme="0"/>
              </font>
              <fill>
                <patternFill>
                  <bgColor rgb="FFFFC000"/>
                </patternFill>
              </fill>
            </x14:dxf>
          </x14:cfRule>
          <x14:cfRule type="cellIs" priority="268" operator="equal" id="{762D2EE5-3C6F-4484-BC07-96ED9E2EADFF}">
            <xm:f>tbl_choices!$C$7</xm:f>
            <x14:dxf>
              <font>
                <b/>
                <i val="0"/>
                <color theme="0"/>
              </font>
              <fill>
                <patternFill>
                  <bgColor rgb="FF70AD47"/>
                </patternFill>
              </fill>
            </x14:dxf>
          </x14:cfRule>
          <xm:sqref>J98:L98 K100:L100</xm:sqref>
        </x14:conditionalFormatting>
        <x14:conditionalFormatting xmlns:xm="http://schemas.microsoft.com/office/excel/2006/main">
          <x14:cfRule type="cellIs" priority="261" operator="equal" id="{7F754A62-DD9D-40DA-AFD5-48E8CA351C41}">
            <xm:f>tbl_choices!$D$7</xm:f>
            <x14:dxf>
              <font>
                <color theme="0"/>
              </font>
              <fill>
                <patternFill>
                  <bgColor rgb="FF757575"/>
                </patternFill>
              </fill>
            </x14:dxf>
          </x14:cfRule>
          <x14:cfRule type="cellIs" priority="262" operator="equal" id="{D0E0CA64-DCF2-4696-BB23-BCDEBB41280B}">
            <xm:f>tbl_choices!$C$9</xm:f>
            <x14:dxf>
              <font>
                <b/>
                <i val="0"/>
                <color theme="0"/>
              </font>
              <fill>
                <patternFill>
                  <bgColor rgb="FFFF0000"/>
                </patternFill>
              </fill>
            </x14:dxf>
          </x14:cfRule>
          <x14:cfRule type="cellIs" priority="263" operator="equal" id="{2EF2BD5E-C59D-46B8-910D-854E83A56FBC}">
            <xm:f>tbl_choices!$C$8</xm:f>
            <x14:dxf>
              <font>
                <b/>
                <i val="0"/>
                <color theme="0"/>
              </font>
              <fill>
                <patternFill>
                  <bgColor rgb="FFFFC000"/>
                </patternFill>
              </fill>
            </x14:dxf>
          </x14:cfRule>
          <x14:cfRule type="cellIs" priority="264" operator="equal" id="{BF4BC567-CEA3-47AF-B9AE-F53595534DBE}">
            <xm:f>tbl_choices!$C$7</xm:f>
            <x14:dxf>
              <font>
                <b/>
                <i val="0"/>
                <color theme="0"/>
              </font>
              <fill>
                <patternFill>
                  <bgColor rgb="FF70AD47"/>
                </patternFill>
              </fill>
            </x14:dxf>
          </x14:cfRule>
          <xm:sqref>K101:L104</xm:sqref>
        </x14:conditionalFormatting>
        <x14:conditionalFormatting xmlns:xm="http://schemas.microsoft.com/office/excel/2006/main">
          <x14:cfRule type="cellIs" priority="257" operator="equal" id="{02E01996-24EF-42C3-8465-E9D8A22A77AB}">
            <xm:f>tbl_choices!$D$7</xm:f>
            <x14:dxf>
              <font>
                <color theme="0"/>
              </font>
              <fill>
                <patternFill>
                  <bgColor rgb="FF757575"/>
                </patternFill>
              </fill>
            </x14:dxf>
          </x14:cfRule>
          <x14:cfRule type="cellIs" priority="258" operator="equal" id="{5ECEF5BC-0EA8-4D90-A18E-BAAABE526AA8}">
            <xm:f>tbl_choices!$C$9</xm:f>
            <x14:dxf>
              <font>
                <b/>
                <i val="0"/>
                <color theme="0"/>
              </font>
              <fill>
                <patternFill>
                  <bgColor rgb="FFFF0000"/>
                </patternFill>
              </fill>
            </x14:dxf>
          </x14:cfRule>
          <x14:cfRule type="cellIs" priority="259" operator="equal" id="{AC5BD3C3-E9C8-41FE-A3CC-C951AE3FBDE0}">
            <xm:f>tbl_choices!$C$8</xm:f>
            <x14:dxf>
              <font>
                <b/>
                <i val="0"/>
                <color theme="0"/>
              </font>
              <fill>
                <patternFill>
                  <bgColor rgb="FFFFC000"/>
                </patternFill>
              </fill>
            </x14:dxf>
          </x14:cfRule>
          <x14:cfRule type="cellIs" priority="260" operator="equal" id="{CAF7ED11-70BA-4795-999B-D556DEFCD44B}">
            <xm:f>tbl_choices!$C$7</xm:f>
            <x14:dxf>
              <font>
                <b/>
                <i val="0"/>
                <color theme="0"/>
              </font>
              <fill>
                <patternFill>
                  <bgColor rgb="FF70AD47"/>
                </patternFill>
              </fill>
            </x14:dxf>
          </x14:cfRule>
          <xm:sqref>J105:L105</xm:sqref>
        </x14:conditionalFormatting>
        <x14:conditionalFormatting xmlns:xm="http://schemas.microsoft.com/office/excel/2006/main">
          <x14:cfRule type="cellIs" priority="253" operator="equal" id="{166D1ABB-E831-4623-BA85-B6B39F59892C}">
            <xm:f>tbl_choices!$D$7</xm:f>
            <x14:dxf>
              <font>
                <color theme="0"/>
              </font>
              <fill>
                <patternFill>
                  <bgColor rgb="FF757575"/>
                </patternFill>
              </fill>
            </x14:dxf>
          </x14:cfRule>
          <x14:cfRule type="cellIs" priority="254" operator="equal" id="{3DA63213-C2CE-4C7D-89F1-2796530A79EA}">
            <xm:f>tbl_choices!$C$9</xm:f>
            <x14:dxf>
              <font>
                <b/>
                <i val="0"/>
                <color theme="0"/>
              </font>
              <fill>
                <patternFill>
                  <bgColor rgb="FFFF0000"/>
                </patternFill>
              </fill>
            </x14:dxf>
          </x14:cfRule>
          <x14:cfRule type="cellIs" priority="255" operator="equal" id="{81D4EFAA-BC5A-491D-8268-3AB39E196924}">
            <xm:f>tbl_choices!$C$8</xm:f>
            <x14:dxf>
              <font>
                <b/>
                <i val="0"/>
                <color theme="0"/>
              </font>
              <fill>
                <patternFill>
                  <bgColor rgb="FFFFC000"/>
                </patternFill>
              </fill>
            </x14:dxf>
          </x14:cfRule>
          <x14:cfRule type="cellIs" priority="256" operator="equal" id="{E804ECFC-C025-4975-AB45-302A2E8F5583}">
            <xm:f>tbl_choices!$C$7</xm:f>
            <x14:dxf>
              <font>
                <b/>
                <i val="0"/>
                <color theme="0"/>
              </font>
              <fill>
                <patternFill>
                  <bgColor rgb="FF70AD47"/>
                </patternFill>
              </fill>
            </x14:dxf>
          </x14:cfRule>
          <xm:sqref>J99:L99</xm:sqref>
        </x14:conditionalFormatting>
        <x14:conditionalFormatting xmlns:xm="http://schemas.microsoft.com/office/excel/2006/main">
          <x14:cfRule type="cellIs" priority="249" operator="equal" id="{CBA0306E-37B1-467D-BE0A-78459F67E29E}">
            <xm:f>tbl_choices!$D$7</xm:f>
            <x14:dxf>
              <font>
                <color theme="0"/>
              </font>
              <fill>
                <patternFill>
                  <bgColor rgb="FF757575"/>
                </patternFill>
              </fill>
            </x14:dxf>
          </x14:cfRule>
          <x14:cfRule type="cellIs" priority="250" operator="equal" id="{51E92371-A4B9-45FF-8109-9C576F320A4B}">
            <xm:f>tbl_choices!$C$9</xm:f>
            <x14:dxf>
              <font>
                <b/>
                <i val="0"/>
                <color theme="0"/>
              </font>
              <fill>
                <patternFill>
                  <bgColor rgb="FFFF0000"/>
                </patternFill>
              </fill>
            </x14:dxf>
          </x14:cfRule>
          <x14:cfRule type="cellIs" priority="251" operator="equal" id="{79BB0292-7ACD-4A88-9E23-5DC8F32E5D1F}">
            <xm:f>tbl_choices!$C$8</xm:f>
            <x14:dxf>
              <font>
                <b/>
                <i val="0"/>
                <color theme="0"/>
              </font>
              <fill>
                <patternFill>
                  <bgColor rgb="FFFFC000"/>
                </patternFill>
              </fill>
            </x14:dxf>
          </x14:cfRule>
          <x14:cfRule type="cellIs" priority="252" operator="equal" id="{F63D5A48-88E3-4308-BDFE-2F666685FFDB}">
            <xm:f>tbl_choices!$C$7</xm:f>
            <x14:dxf>
              <font>
                <b/>
                <i val="0"/>
                <color theme="0"/>
              </font>
              <fill>
                <patternFill>
                  <bgColor rgb="FF70AD47"/>
                </patternFill>
              </fill>
            </x14:dxf>
          </x14:cfRule>
          <xm:sqref>K109:L110</xm:sqref>
        </x14:conditionalFormatting>
        <x14:conditionalFormatting xmlns:xm="http://schemas.microsoft.com/office/excel/2006/main">
          <x14:cfRule type="cellIs" priority="245" operator="equal" id="{7A21752F-CB1A-4D83-B7A7-19B0FB836CD6}">
            <xm:f>tbl_choices!$D$7</xm:f>
            <x14:dxf>
              <font>
                <color theme="0"/>
              </font>
              <fill>
                <patternFill>
                  <bgColor rgb="FF757575"/>
                </patternFill>
              </fill>
            </x14:dxf>
          </x14:cfRule>
          <x14:cfRule type="cellIs" priority="246" operator="equal" id="{AA676D40-28A6-47E4-84E3-F43188265654}">
            <xm:f>tbl_choices!$C$9</xm:f>
            <x14:dxf>
              <font>
                <b/>
                <i val="0"/>
                <color theme="0"/>
              </font>
              <fill>
                <patternFill>
                  <bgColor rgb="FFFF0000"/>
                </patternFill>
              </fill>
            </x14:dxf>
          </x14:cfRule>
          <x14:cfRule type="cellIs" priority="247" operator="equal" id="{550BAEF2-9304-47EC-BB1A-BB259524B5D9}">
            <xm:f>tbl_choices!$C$8</xm:f>
            <x14:dxf>
              <font>
                <b/>
                <i val="0"/>
                <color theme="0"/>
              </font>
              <fill>
                <patternFill>
                  <bgColor rgb="FFFFC000"/>
                </patternFill>
              </fill>
            </x14:dxf>
          </x14:cfRule>
          <x14:cfRule type="cellIs" priority="248" operator="equal" id="{0852EDD1-8D71-4157-B581-65055AA39239}">
            <xm:f>tbl_choices!$C$7</xm:f>
            <x14:dxf>
              <font>
                <b/>
                <i val="0"/>
                <color theme="0"/>
              </font>
              <fill>
                <patternFill>
                  <bgColor rgb="FF70AD47"/>
                </patternFill>
              </fill>
            </x14:dxf>
          </x14:cfRule>
          <xm:sqref>K113:L113</xm:sqref>
        </x14:conditionalFormatting>
        <x14:conditionalFormatting xmlns:xm="http://schemas.microsoft.com/office/excel/2006/main">
          <x14:cfRule type="cellIs" priority="237" operator="equal" id="{0F838E83-C6BA-45F8-B264-C1DEAF020E5C}">
            <xm:f>tbl_choices!$D$7</xm:f>
            <x14:dxf>
              <font>
                <color theme="0"/>
              </font>
              <fill>
                <patternFill>
                  <bgColor rgb="FF757575"/>
                </patternFill>
              </fill>
            </x14:dxf>
          </x14:cfRule>
          <x14:cfRule type="cellIs" priority="238" operator="equal" id="{5583ED46-0AE3-46FC-92BD-F8163ABE3934}">
            <xm:f>tbl_choices!$C$9</xm:f>
            <x14:dxf>
              <font>
                <b/>
                <i val="0"/>
                <color theme="0"/>
              </font>
              <fill>
                <patternFill>
                  <bgColor rgb="FFFF0000"/>
                </patternFill>
              </fill>
            </x14:dxf>
          </x14:cfRule>
          <x14:cfRule type="cellIs" priority="239" operator="equal" id="{BE55AC78-8E32-410E-A587-25CBA0A7D5AD}">
            <xm:f>tbl_choices!$C$8</xm:f>
            <x14:dxf>
              <font>
                <b/>
                <i val="0"/>
                <color theme="0"/>
              </font>
              <fill>
                <patternFill>
                  <bgColor rgb="FFFFC000"/>
                </patternFill>
              </fill>
            </x14:dxf>
          </x14:cfRule>
          <x14:cfRule type="cellIs" priority="240" operator="equal" id="{6C238357-F8CC-43EA-A525-6226C3A5D1A4}">
            <xm:f>tbl_choices!$C$7</xm:f>
            <x14:dxf>
              <font>
                <b/>
                <i val="0"/>
                <color theme="0"/>
              </font>
              <fill>
                <patternFill>
                  <bgColor rgb="FF70AD47"/>
                </patternFill>
              </fill>
            </x14:dxf>
          </x14:cfRule>
          <xm:sqref>K30:L30</xm:sqref>
        </x14:conditionalFormatting>
        <x14:conditionalFormatting xmlns:xm="http://schemas.microsoft.com/office/excel/2006/main">
          <x14:cfRule type="cellIs" priority="241" operator="equal" id="{CD38EC66-180F-40A2-B798-E2E4BA61C689}">
            <xm:f>tbl_choices!$D$7</xm:f>
            <x14:dxf>
              <font>
                <color theme="0"/>
              </font>
              <fill>
                <patternFill>
                  <bgColor rgb="FF757575"/>
                </patternFill>
              </fill>
            </x14:dxf>
          </x14:cfRule>
          <x14:cfRule type="cellIs" priority="242" operator="equal" id="{007DA275-E936-4B19-A90E-76BF45312232}">
            <xm:f>tbl_choices!$C$9</xm:f>
            <x14:dxf>
              <font>
                <b/>
                <i val="0"/>
                <color theme="0"/>
              </font>
              <fill>
                <patternFill>
                  <bgColor rgb="FFFF0000"/>
                </patternFill>
              </fill>
            </x14:dxf>
          </x14:cfRule>
          <x14:cfRule type="cellIs" priority="243" operator="equal" id="{5D78C76B-5672-407A-84BE-D11088295F81}">
            <xm:f>tbl_choices!$C$8</xm:f>
            <x14:dxf>
              <font>
                <b/>
                <i val="0"/>
                <color theme="0"/>
              </font>
              <fill>
                <patternFill>
                  <bgColor rgb="FFFFC000"/>
                </patternFill>
              </fill>
            </x14:dxf>
          </x14:cfRule>
          <x14:cfRule type="cellIs" priority="244" operator="equal" id="{8E2566CD-7F5E-4EED-A15C-2B0752CDFCAD}">
            <xm:f>tbl_choices!$C$7</xm:f>
            <x14:dxf>
              <font>
                <b/>
                <i val="0"/>
                <color theme="0"/>
              </font>
              <fill>
                <patternFill>
                  <bgColor rgb="FF70AD47"/>
                </patternFill>
              </fill>
            </x14:dxf>
          </x14:cfRule>
          <xm:sqref>K29:L29</xm:sqref>
        </x14:conditionalFormatting>
        <x14:conditionalFormatting xmlns:xm="http://schemas.microsoft.com/office/excel/2006/main">
          <x14:cfRule type="cellIs" priority="233" operator="equal" id="{B84D5303-922C-4AC9-8F8D-E68293BC00B9}">
            <xm:f>tbl_choices!$D$7</xm:f>
            <x14:dxf>
              <font>
                <color theme="0"/>
              </font>
              <fill>
                <patternFill>
                  <bgColor rgb="FF757575"/>
                </patternFill>
              </fill>
            </x14:dxf>
          </x14:cfRule>
          <x14:cfRule type="cellIs" priority="234" operator="equal" id="{7A1B32F7-2A38-40A8-976E-89782A9A4FBE}">
            <xm:f>tbl_choices!$C$9</xm:f>
            <x14:dxf>
              <font>
                <b/>
                <i val="0"/>
                <color theme="0"/>
              </font>
              <fill>
                <patternFill>
                  <bgColor rgb="FFFF0000"/>
                </patternFill>
              </fill>
            </x14:dxf>
          </x14:cfRule>
          <x14:cfRule type="cellIs" priority="235" operator="equal" id="{E3883538-5131-4CAC-979D-DFC53DD9DC0A}">
            <xm:f>tbl_choices!$C$8</xm:f>
            <x14:dxf>
              <font>
                <b/>
                <i val="0"/>
                <color theme="0"/>
              </font>
              <fill>
                <patternFill>
                  <bgColor rgb="FFFFC000"/>
                </patternFill>
              </fill>
            </x14:dxf>
          </x14:cfRule>
          <x14:cfRule type="cellIs" priority="236" operator="equal" id="{05812BC0-2A32-453A-A38F-E74DFE26106A}">
            <xm:f>tbl_choices!$C$7</xm:f>
            <x14:dxf>
              <font>
                <b/>
                <i val="0"/>
                <color theme="0"/>
              </font>
              <fill>
                <patternFill>
                  <bgColor rgb="FF70AD47"/>
                </patternFill>
              </fill>
            </x14:dxf>
          </x14:cfRule>
          <xm:sqref>J15</xm:sqref>
        </x14:conditionalFormatting>
        <x14:conditionalFormatting xmlns:xm="http://schemas.microsoft.com/office/excel/2006/main">
          <x14:cfRule type="cellIs" priority="229" operator="equal" id="{57F9BE48-C938-4E4B-8E68-E6FF0527E09F}">
            <xm:f>tbl_choices!$D$7</xm:f>
            <x14:dxf>
              <font>
                <color theme="0"/>
              </font>
              <fill>
                <patternFill>
                  <bgColor rgb="FF757575"/>
                </patternFill>
              </fill>
            </x14:dxf>
          </x14:cfRule>
          <x14:cfRule type="cellIs" priority="230" operator="equal" id="{8898FF15-B36F-485C-A31A-9E6873C2BA5D}">
            <xm:f>tbl_choices!$C$9</xm:f>
            <x14:dxf>
              <font>
                <b/>
                <i val="0"/>
                <color theme="0"/>
              </font>
              <fill>
                <patternFill>
                  <bgColor rgb="FFFF0000"/>
                </patternFill>
              </fill>
            </x14:dxf>
          </x14:cfRule>
          <x14:cfRule type="cellIs" priority="231" operator="equal" id="{E2691D91-FDDD-45E3-BA97-D8C7EEEB29F5}">
            <xm:f>tbl_choices!$C$8</xm:f>
            <x14:dxf>
              <font>
                <b/>
                <i val="0"/>
                <color theme="0"/>
              </font>
              <fill>
                <patternFill>
                  <bgColor rgb="FFFFC000"/>
                </patternFill>
              </fill>
            </x14:dxf>
          </x14:cfRule>
          <x14:cfRule type="cellIs" priority="232" operator="equal" id="{62791868-97BA-4B56-93FE-2F1B592C4E00}">
            <xm:f>tbl_choices!$C$7</xm:f>
            <x14:dxf>
              <font>
                <b/>
                <i val="0"/>
                <color theme="0"/>
              </font>
              <fill>
                <patternFill>
                  <bgColor rgb="FF70AD47"/>
                </patternFill>
              </fill>
            </x14:dxf>
          </x14:cfRule>
          <xm:sqref>J16:J17</xm:sqref>
        </x14:conditionalFormatting>
        <x14:conditionalFormatting xmlns:xm="http://schemas.microsoft.com/office/excel/2006/main">
          <x14:cfRule type="cellIs" priority="225" operator="equal" id="{9F0992BE-0FE3-42D8-B973-BE18A578388E}">
            <xm:f>tbl_choices!$D$7</xm:f>
            <x14:dxf>
              <font>
                <color theme="0"/>
              </font>
              <fill>
                <patternFill>
                  <bgColor rgb="FF757575"/>
                </patternFill>
              </fill>
            </x14:dxf>
          </x14:cfRule>
          <x14:cfRule type="cellIs" priority="226" operator="equal" id="{2D9D1716-19F7-4667-8769-C95AC52DB4B1}">
            <xm:f>tbl_choices!$C$9</xm:f>
            <x14:dxf>
              <font>
                <b/>
                <i val="0"/>
                <color theme="0"/>
              </font>
              <fill>
                <patternFill>
                  <bgColor rgb="FFFF0000"/>
                </patternFill>
              </fill>
            </x14:dxf>
          </x14:cfRule>
          <x14:cfRule type="cellIs" priority="227" operator="equal" id="{C42ABAAA-C28B-4CD7-A2D7-B2F67F853FD4}">
            <xm:f>tbl_choices!$C$8</xm:f>
            <x14:dxf>
              <font>
                <b/>
                <i val="0"/>
                <color theme="0"/>
              </font>
              <fill>
                <patternFill>
                  <bgColor rgb="FFFFC000"/>
                </patternFill>
              </fill>
            </x14:dxf>
          </x14:cfRule>
          <x14:cfRule type="cellIs" priority="228" operator="equal" id="{1FBE4F02-0F6A-4BD0-8A12-8BEFB0FE46D5}">
            <xm:f>tbl_choices!$C$7</xm:f>
            <x14:dxf>
              <font>
                <b/>
                <i val="0"/>
                <color theme="0"/>
              </font>
              <fill>
                <patternFill>
                  <bgColor rgb="FF70AD47"/>
                </patternFill>
              </fill>
            </x14:dxf>
          </x14:cfRule>
          <xm:sqref>J18</xm:sqref>
        </x14:conditionalFormatting>
        <x14:conditionalFormatting xmlns:xm="http://schemas.microsoft.com/office/excel/2006/main">
          <x14:cfRule type="cellIs" priority="221" operator="equal" id="{4368BE38-B9A8-46E5-863E-65D853A1854F}">
            <xm:f>tbl_choices!$D$7</xm:f>
            <x14:dxf>
              <font>
                <color theme="0"/>
              </font>
              <fill>
                <patternFill>
                  <bgColor rgb="FF757575"/>
                </patternFill>
              </fill>
            </x14:dxf>
          </x14:cfRule>
          <x14:cfRule type="cellIs" priority="222" operator="equal" id="{1F848DE2-4BB4-44EF-A077-F2EEE63DE724}">
            <xm:f>tbl_choices!$C$9</xm:f>
            <x14:dxf>
              <font>
                <b/>
                <i val="0"/>
                <color theme="0"/>
              </font>
              <fill>
                <patternFill>
                  <bgColor rgb="FFFF0000"/>
                </patternFill>
              </fill>
            </x14:dxf>
          </x14:cfRule>
          <x14:cfRule type="cellIs" priority="223" operator="equal" id="{2FF1AEAA-C07B-45DD-8A7C-F252DC514989}">
            <xm:f>tbl_choices!$C$8</xm:f>
            <x14:dxf>
              <font>
                <b/>
                <i val="0"/>
                <color theme="0"/>
              </font>
              <fill>
                <patternFill>
                  <bgColor rgb="FFFFC000"/>
                </patternFill>
              </fill>
            </x14:dxf>
          </x14:cfRule>
          <x14:cfRule type="cellIs" priority="224" operator="equal" id="{BF11A7F9-9D65-4D05-86C3-A9E08F8C3A40}">
            <xm:f>tbl_choices!$C$7</xm:f>
            <x14:dxf>
              <font>
                <b/>
                <i val="0"/>
                <color theme="0"/>
              </font>
              <fill>
                <patternFill>
                  <bgColor rgb="FF70AD47"/>
                </patternFill>
              </fill>
            </x14:dxf>
          </x14:cfRule>
          <xm:sqref>J19:J20</xm:sqref>
        </x14:conditionalFormatting>
        <x14:conditionalFormatting xmlns:xm="http://schemas.microsoft.com/office/excel/2006/main">
          <x14:cfRule type="cellIs" priority="217" operator="equal" id="{3F6099A5-5440-47D3-9B1D-0177AAEDD831}">
            <xm:f>tbl_choices!$D$7</xm:f>
            <x14:dxf>
              <font>
                <color theme="0"/>
              </font>
              <fill>
                <patternFill>
                  <bgColor rgb="FF757575"/>
                </patternFill>
              </fill>
            </x14:dxf>
          </x14:cfRule>
          <x14:cfRule type="cellIs" priority="218" operator="equal" id="{356F50BC-AD9B-4122-8E96-C0958A48BD92}">
            <xm:f>tbl_choices!$C$9</xm:f>
            <x14:dxf>
              <font>
                <b/>
                <i val="0"/>
                <color theme="0"/>
              </font>
              <fill>
                <patternFill>
                  <bgColor rgb="FFFF0000"/>
                </patternFill>
              </fill>
            </x14:dxf>
          </x14:cfRule>
          <x14:cfRule type="cellIs" priority="219" operator="equal" id="{CD64792A-3B60-4227-90F3-F2D45243E3A4}">
            <xm:f>tbl_choices!$C$8</xm:f>
            <x14:dxf>
              <font>
                <b/>
                <i val="0"/>
                <color theme="0"/>
              </font>
              <fill>
                <patternFill>
                  <bgColor rgb="FFFFC000"/>
                </patternFill>
              </fill>
            </x14:dxf>
          </x14:cfRule>
          <x14:cfRule type="cellIs" priority="220" operator="equal" id="{BCAA24B8-7C51-4B05-844F-2A03DA3F8FBA}">
            <xm:f>tbl_choices!$C$7</xm:f>
            <x14:dxf>
              <font>
                <b/>
                <i val="0"/>
                <color theme="0"/>
              </font>
              <fill>
                <patternFill>
                  <bgColor rgb="FF70AD47"/>
                </patternFill>
              </fill>
            </x14:dxf>
          </x14:cfRule>
          <xm:sqref>J21:J22</xm:sqref>
        </x14:conditionalFormatting>
        <x14:conditionalFormatting xmlns:xm="http://schemas.microsoft.com/office/excel/2006/main">
          <x14:cfRule type="cellIs" priority="213" operator="equal" id="{7AC97255-0779-48AB-83AE-555A540D4B03}">
            <xm:f>tbl_choices!$D$7</xm:f>
            <x14:dxf>
              <font>
                <color theme="0"/>
              </font>
              <fill>
                <patternFill>
                  <bgColor rgb="FF757575"/>
                </patternFill>
              </fill>
            </x14:dxf>
          </x14:cfRule>
          <x14:cfRule type="cellIs" priority="214" operator="equal" id="{2F50C9C0-201B-40B9-81C2-C8A53193D1A8}">
            <xm:f>tbl_choices!$C$9</xm:f>
            <x14:dxf>
              <font>
                <b/>
                <i val="0"/>
                <color theme="0"/>
              </font>
              <fill>
                <patternFill>
                  <bgColor rgb="FFFF0000"/>
                </patternFill>
              </fill>
            </x14:dxf>
          </x14:cfRule>
          <x14:cfRule type="cellIs" priority="215" operator="equal" id="{77354563-5444-459C-9435-1A052DD32AE2}">
            <xm:f>tbl_choices!$C$8</xm:f>
            <x14:dxf>
              <font>
                <b/>
                <i val="0"/>
                <color theme="0"/>
              </font>
              <fill>
                <patternFill>
                  <bgColor rgb="FFFFC000"/>
                </patternFill>
              </fill>
            </x14:dxf>
          </x14:cfRule>
          <x14:cfRule type="cellIs" priority="216" operator="equal" id="{B3F8E530-D15E-4CC7-A9C0-86B82C00D759}">
            <xm:f>tbl_choices!$C$7</xm:f>
            <x14:dxf>
              <font>
                <b/>
                <i val="0"/>
                <color theme="0"/>
              </font>
              <fill>
                <patternFill>
                  <bgColor rgb="FF70AD47"/>
                </patternFill>
              </fill>
            </x14:dxf>
          </x14:cfRule>
          <xm:sqref>J25</xm:sqref>
        </x14:conditionalFormatting>
        <x14:conditionalFormatting xmlns:xm="http://schemas.microsoft.com/office/excel/2006/main">
          <x14:cfRule type="cellIs" priority="209" operator="equal" id="{FFAB181C-D259-42D4-83FF-BD21B9FD1D13}">
            <xm:f>tbl_choices!$D$7</xm:f>
            <x14:dxf>
              <font>
                <color theme="0"/>
              </font>
              <fill>
                <patternFill>
                  <bgColor rgb="FF757575"/>
                </patternFill>
              </fill>
            </x14:dxf>
          </x14:cfRule>
          <x14:cfRule type="cellIs" priority="210" operator="equal" id="{BD6698A9-C2AA-43CB-85AF-00F7C0DB1E5C}">
            <xm:f>tbl_choices!$C$9</xm:f>
            <x14:dxf>
              <font>
                <b/>
                <i val="0"/>
                <color theme="0"/>
              </font>
              <fill>
                <patternFill>
                  <bgColor rgb="FFFF0000"/>
                </patternFill>
              </fill>
            </x14:dxf>
          </x14:cfRule>
          <x14:cfRule type="cellIs" priority="211" operator="equal" id="{027442A9-BD32-469F-9EB1-EB9F3DB681A3}">
            <xm:f>tbl_choices!$C$8</xm:f>
            <x14:dxf>
              <font>
                <b/>
                <i val="0"/>
                <color theme="0"/>
              </font>
              <fill>
                <patternFill>
                  <bgColor rgb="FFFFC000"/>
                </patternFill>
              </fill>
            </x14:dxf>
          </x14:cfRule>
          <x14:cfRule type="cellIs" priority="212" operator="equal" id="{59CF3BFB-31EE-40F7-90B4-D13AC6C4F464}">
            <xm:f>tbl_choices!$C$7</xm:f>
            <x14:dxf>
              <font>
                <b/>
                <i val="0"/>
                <color theme="0"/>
              </font>
              <fill>
                <patternFill>
                  <bgColor rgb="FF70AD47"/>
                </patternFill>
              </fill>
            </x14:dxf>
          </x14:cfRule>
          <xm:sqref>J26:J27</xm:sqref>
        </x14:conditionalFormatting>
        <x14:conditionalFormatting xmlns:xm="http://schemas.microsoft.com/office/excel/2006/main">
          <x14:cfRule type="cellIs" priority="205" operator="equal" id="{14F92C1E-6916-4179-9CF2-396A8DE93839}">
            <xm:f>tbl_choices!$D$7</xm:f>
            <x14:dxf>
              <font>
                <color theme="0"/>
              </font>
              <fill>
                <patternFill>
                  <bgColor rgb="FF757575"/>
                </patternFill>
              </fill>
            </x14:dxf>
          </x14:cfRule>
          <x14:cfRule type="cellIs" priority="206" operator="equal" id="{DF0B61B7-348E-4C4D-AF66-A1EF09024B36}">
            <xm:f>tbl_choices!$C$9</xm:f>
            <x14:dxf>
              <font>
                <b/>
                <i val="0"/>
                <color theme="0"/>
              </font>
              <fill>
                <patternFill>
                  <bgColor rgb="FFFF0000"/>
                </patternFill>
              </fill>
            </x14:dxf>
          </x14:cfRule>
          <x14:cfRule type="cellIs" priority="207" operator="equal" id="{6D6A2F27-F96F-42C9-96A0-45D93AAC4466}">
            <xm:f>tbl_choices!$C$8</xm:f>
            <x14:dxf>
              <font>
                <b/>
                <i val="0"/>
                <color theme="0"/>
              </font>
              <fill>
                <patternFill>
                  <bgColor rgb="FFFFC000"/>
                </patternFill>
              </fill>
            </x14:dxf>
          </x14:cfRule>
          <x14:cfRule type="cellIs" priority="208" operator="equal" id="{85A40821-B3D1-407F-A7E0-A4ABBDC3BC28}">
            <xm:f>tbl_choices!$C$7</xm:f>
            <x14:dxf>
              <font>
                <b/>
                <i val="0"/>
                <color theme="0"/>
              </font>
              <fill>
                <patternFill>
                  <bgColor rgb="FF70AD47"/>
                </patternFill>
              </fill>
            </x14:dxf>
          </x14:cfRule>
          <xm:sqref>J29:J30</xm:sqref>
        </x14:conditionalFormatting>
        <x14:conditionalFormatting xmlns:xm="http://schemas.microsoft.com/office/excel/2006/main">
          <x14:cfRule type="cellIs" priority="201" operator="equal" id="{38520E01-472F-45F6-8CCA-4D5587605621}">
            <xm:f>tbl_choices!$D$7</xm:f>
            <x14:dxf>
              <font>
                <color theme="0"/>
              </font>
              <fill>
                <patternFill>
                  <bgColor rgb="FF757575"/>
                </patternFill>
              </fill>
            </x14:dxf>
          </x14:cfRule>
          <x14:cfRule type="cellIs" priority="202" operator="equal" id="{06E388CD-9E73-4A0C-BF6F-C7F069B790B8}">
            <xm:f>tbl_choices!$C$9</xm:f>
            <x14:dxf>
              <font>
                <b/>
                <i val="0"/>
                <color theme="0"/>
              </font>
              <fill>
                <patternFill>
                  <bgColor rgb="FFFF0000"/>
                </patternFill>
              </fill>
            </x14:dxf>
          </x14:cfRule>
          <x14:cfRule type="cellIs" priority="203" operator="equal" id="{96A6AEBE-CA34-444D-A209-8855BBFD2611}">
            <xm:f>tbl_choices!$C$8</xm:f>
            <x14:dxf>
              <font>
                <b/>
                <i val="0"/>
                <color theme="0"/>
              </font>
              <fill>
                <patternFill>
                  <bgColor rgb="FFFFC000"/>
                </patternFill>
              </fill>
            </x14:dxf>
          </x14:cfRule>
          <x14:cfRule type="cellIs" priority="204" operator="equal" id="{CBC1A2A8-8721-42DC-97B4-973763E87D6E}">
            <xm:f>tbl_choices!$C$7</xm:f>
            <x14:dxf>
              <font>
                <b/>
                <i val="0"/>
                <color theme="0"/>
              </font>
              <fill>
                <patternFill>
                  <bgColor rgb="FF70AD47"/>
                </patternFill>
              </fill>
            </x14:dxf>
          </x14:cfRule>
          <xm:sqref>J32</xm:sqref>
        </x14:conditionalFormatting>
        <x14:conditionalFormatting xmlns:xm="http://schemas.microsoft.com/office/excel/2006/main">
          <x14:cfRule type="cellIs" priority="197" operator="equal" id="{ED33F799-C3CF-4674-A68B-1B399EF4A222}">
            <xm:f>tbl_choices!$D$7</xm:f>
            <x14:dxf>
              <font>
                <color theme="0"/>
              </font>
              <fill>
                <patternFill>
                  <bgColor rgb="FF757575"/>
                </patternFill>
              </fill>
            </x14:dxf>
          </x14:cfRule>
          <x14:cfRule type="cellIs" priority="198" operator="equal" id="{07FA5A10-5B4F-4272-A3FE-E5FF8E2886A3}">
            <xm:f>tbl_choices!$C$9</xm:f>
            <x14:dxf>
              <font>
                <b/>
                <i val="0"/>
                <color theme="0"/>
              </font>
              <fill>
                <patternFill>
                  <bgColor rgb="FFFF0000"/>
                </patternFill>
              </fill>
            </x14:dxf>
          </x14:cfRule>
          <x14:cfRule type="cellIs" priority="199" operator="equal" id="{3D6C9E2D-C602-42EC-B41F-757F29AE7CEE}">
            <xm:f>tbl_choices!$C$8</xm:f>
            <x14:dxf>
              <font>
                <b/>
                <i val="0"/>
                <color theme="0"/>
              </font>
              <fill>
                <patternFill>
                  <bgColor rgb="FFFFC000"/>
                </patternFill>
              </fill>
            </x14:dxf>
          </x14:cfRule>
          <x14:cfRule type="cellIs" priority="200" operator="equal" id="{DDB65005-69A6-4AD8-9E08-58722E411AD7}">
            <xm:f>tbl_choices!$C$7</xm:f>
            <x14:dxf>
              <font>
                <b/>
                <i val="0"/>
                <color theme="0"/>
              </font>
              <fill>
                <patternFill>
                  <bgColor rgb="FF70AD47"/>
                </patternFill>
              </fill>
            </x14:dxf>
          </x14:cfRule>
          <xm:sqref>J33</xm:sqref>
        </x14:conditionalFormatting>
        <x14:conditionalFormatting xmlns:xm="http://schemas.microsoft.com/office/excel/2006/main">
          <x14:cfRule type="cellIs" priority="193" operator="equal" id="{F71A2455-E571-4D8B-AAEC-33BF465B6008}">
            <xm:f>tbl_choices!$D$7</xm:f>
            <x14:dxf>
              <font>
                <color theme="0"/>
              </font>
              <fill>
                <patternFill>
                  <bgColor rgb="FF757575"/>
                </patternFill>
              </fill>
            </x14:dxf>
          </x14:cfRule>
          <x14:cfRule type="cellIs" priority="194" operator="equal" id="{D89AB931-E879-46EB-AAA1-37E4827387A7}">
            <xm:f>tbl_choices!$C$9</xm:f>
            <x14:dxf>
              <font>
                <b/>
                <i val="0"/>
                <color theme="0"/>
              </font>
              <fill>
                <patternFill>
                  <bgColor rgb="FFFF0000"/>
                </patternFill>
              </fill>
            </x14:dxf>
          </x14:cfRule>
          <x14:cfRule type="cellIs" priority="195" operator="equal" id="{0B05000D-6AF7-4694-9CA6-3632407767D8}">
            <xm:f>tbl_choices!$C$8</xm:f>
            <x14:dxf>
              <font>
                <b/>
                <i val="0"/>
                <color theme="0"/>
              </font>
              <fill>
                <patternFill>
                  <bgColor rgb="FFFFC000"/>
                </patternFill>
              </fill>
            </x14:dxf>
          </x14:cfRule>
          <x14:cfRule type="cellIs" priority="196" operator="equal" id="{FC23D604-BF11-4B73-821B-403377F9AE76}">
            <xm:f>tbl_choices!$C$7</xm:f>
            <x14:dxf>
              <font>
                <b/>
                <i val="0"/>
                <color theme="0"/>
              </font>
              <fill>
                <patternFill>
                  <bgColor rgb="FF70AD47"/>
                </patternFill>
              </fill>
            </x14:dxf>
          </x14:cfRule>
          <xm:sqref>J34</xm:sqref>
        </x14:conditionalFormatting>
        <x14:conditionalFormatting xmlns:xm="http://schemas.microsoft.com/office/excel/2006/main">
          <x14:cfRule type="cellIs" priority="189" operator="equal" id="{CCACDB73-E0B5-49E9-B646-9F9C5824406D}">
            <xm:f>tbl_choices!$D$7</xm:f>
            <x14:dxf>
              <font>
                <color theme="0"/>
              </font>
              <fill>
                <patternFill>
                  <bgColor rgb="FF757575"/>
                </patternFill>
              </fill>
            </x14:dxf>
          </x14:cfRule>
          <x14:cfRule type="cellIs" priority="190" operator="equal" id="{366CDE9B-B383-4F78-ACD2-365C74FC447B}">
            <xm:f>tbl_choices!$C$9</xm:f>
            <x14:dxf>
              <font>
                <b/>
                <i val="0"/>
                <color theme="0"/>
              </font>
              <fill>
                <patternFill>
                  <bgColor rgb="FFFF0000"/>
                </patternFill>
              </fill>
            </x14:dxf>
          </x14:cfRule>
          <x14:cfRule type="cellIs" priority="191" operator="equal" id="{71228EE2-7BDB-42F2-90C8-9266BC5795BF}">
            <xm:f>tbl_choices!$C$8</xm:f>
            <x14:dxf>
              <font>
                <b/>
                <i val="0"/>
                <color theme="0"/>
              </font>
              <fill>
                <patternFill>
                  <bgColor rgb="FFFFC000"/>
                </patternFill>
              </fill>
            </x14:dxf>
          </x14:cfRule>
          <x14:cfRule type="cellIs" priority="192" operator="equal" id="{5D32DCE1-3F7B-4D95-A37C-A48B1956BAF6}">
            <xm:f>tbl_choices!$C$7</xm:f>
            <x14:dxf>
              <font>
                <b/>
                <i val="0"/>
                <color theme="0"/>
              </font>
              <fill>
                <patternFill>
                  <bgColor rgb="FF70AD47"/>
                </patternFill>
              </fill>
            </x14:dxf>
          </x14:cfRule>
          <xm:sqref>J35</xm:sqref>
        </x14:conditionalFormatting>
        <x14:conditionalFormatting xmlns:xm="http://schemas.microsoft.com/office/excel/2006/main">
          <x14:cfRule type="cellIs" priority="185" operator="equal" id="{C6089D73-AEA4-4213-8DEB-F0138549807F}">
            <xm:f>tbl_choices!$D$7</xm:f>
            <x14:dxf>
              <font>
                <color theme="0"/>
              </font>
              <fill>
                <patternFill>
                  <bgColor rgb="FF757575"/>
                </patternFill>
              </fill>
            </x14:dxf>
          </x14:cfRule>
          <x14:cfRule type="cellIs" priority="186" operator="equal" id="{001F4B10-53A3-4AFF-8225-12321942318B}">
            <xm:f>tbl_choices!$C$9</xm:f>
            <x14:dxf>
              <font>
                <b/>
                <i val="0"/>
                <color theme="0"/>
              </font>
              <fill>
                <patternFill>
                  <bgColor rgb="FFFF0000"/>
                </patternFill>
              </fill>
            </x14:dxf>
          </x14:cfRule>
          <x14:cfRule type="cellIs" priority="187" operator="equal" id="{0BC31A22-E35E-46C5-913E-AD6EEF078092}">
            <xm:f>tbl_choices!$C$8</xm:f>
            <x14:dxf>
              <font>
                <b/>
                <i val="0"/>
                <color theme="0"/>
              </font>
              <fill>
                <patternFill>
                  <bgColor rgb="FFFFC000"/>
                </patternFill>
              </fill>
            </x14:dxf>
          </x14:cfRule>
          <x14:cfRule type="cellIs" priority="188" operator="equal" id="{0C746DC2-ECC3-4082-B75D-B7CA75B340E1}">
            <xm:f>tbl_choices!$C$7</xm:f>
            <x14:dxf>
              <font>
                <b/>
                <i val="0"/>
                <color theme="0"/>
              </font>
              <fill>
                <patternFill>
                  <bgColor rgb="FF70AD47"/>
                </patternFill>
              </fill>
            </x14:dxf>
          </x14:cfRule>
          <xm:sqref>J36</xm:sqref>
        </x14:conditionalFormatting>
        <x14:conditionalFormatting xmlns:xm="http://schemas.microsoft.com/office/excel/2006/main">
          <x14:cfRule type="cellIs" priority="181" operator="equal" id="{47E9286B-D4C4-45E6-948F-71074F699697}">
            <xm:f>tbl_choices!$D$7</xm:f>
            <x14:dxf>
              <font>
                <color theme="0"/>
              </font>
              <fill>
                <patternFill>
                  <bgColor rgb="FF757575"/>
                </patternFill>
              </fill>
            </x14:dxf>
          </x14:cfRule>
          <x14:cfRule type="cellIs" priority="182" operator="equal" id="{E269E4B7-6490-40B5-9ED4-734DF7228E35}">
            <xm:f>tbl_choices!$C$9</xm:f>
            <x14:dxf>
              <font>
                <b/>
                <i val="0"/>
                <color theme="0"/>
              </font>
              <fill>
                <patternFill>
                  <bgColor rgb="FFFF0000"/>
                </patternFill>
              </fill>
            </x14:dxf>
          </x14:cfRule>
          <x14:cfRule type="cellIs" priority="183" operator="equal" id="{0F6BAB99-450A-4B96-898A-FD1A32864690}">
            <xm:f>tbl_choices!$C$8</xm:f>
            <x14:dxf>
              <font>
                <b/>
                <i val="0"/>
                <color theme="0"/>
              </font>
              <fill>
                <patternFill>
                  <bgColor rgb="FFFFC000"/>
                </patternFill>
              </fill>
            </x14:dxf>
          </x14:cfRule>
          <x14:cfRule type="cellIs" priority="184" operator="equal" id="{194C5A80-2C3C-4128-AEFA-436661228C49}">
            <xm:f>tbl_choices!$C$7</xm:f>
            <x14:dxf>
              <font>
                <b/>
                <i val="0"/>
                <color theme="0"/>
              </font>
              <fill>
                <patternFill>
                  <bgColor rgb="FF70AD47"/>
                </patternFill>
              </fill>
            </x14:dxf>
          </x14:cfRule>
          <xm:sqref>J37</xm:sqref>
        </x14:conditionalFormatting>
        <x14:conditionalFormatting xmlns:xm="http://schemas.microsoft.com/office/excel/2006/main">
          <x14:cfRule type="cellIs" priority="177" operator="equal" id="{8ADAB090-D0AA-4025-A4BC-8764EBA80146}">
            <xm:f>tbl_choices!$D$7</xm:f>
            <x14:dxf>
              <font>
                <color theme="0"/>
              </font>
              <fill>
                <patternFill>
                  <bgColor rgb="FF757575"/>
                </patternFill>
              </fill>
            </x14:dxf>
          </x14:cfRule>
          <x14:cfRule type="cellIs" priority="178" operator="equal" id="{EABAEFDF-1BA6-4ABD-BA23-FCEB14233DB4}">
            <xm:f>tbl_choices!$C$9</xm:f>
            <x14:dxf>
              <font>
                <b/>
                <i val="0"/>
                <color theme="0"/>
              </font>
              <fill>
                <patternFill>
                  <bgColor rgb="FFFF0000"/>
                </patternFill>
              </fill>
            </x14:dxf>
          </x14:cfRule>
          <x14:cfRule type="cellIs" priority="179" operator="equal" id="{7E427E4B-A133-48AC-A69D-51A1B55E62D8}">
            <xm:f>tbl_choices!$C$8</xm:f>
            <x14:dxf>
              <font>
                <b/>
                <i val="0"/>
                <color theme="0"/>
              </font>
              <fill>
                <patternFill>
                  <bgColor rgb="FFFFC000"/>
                </patternFill>
              </fill>
            </x14:dxf>
          </x14:cfRule>
          <x14:cfRule type="cellIs" priority="180" operator="equal" id="{67672515-91A5-40BE-A068-E202D8628FA4}">
            <xm:f>tbl_choices!$C$7</xm:f>
            <x14:dxf>
              <font>
                <b/>
                <i val="0"/>
                <color theme="0"/>
              </font>
              <fill>
                <patternFill>
                  <bgColor rgb="FF70AD47"/>
                </patternFill>
              </fill>
            </x14:dxf>
          </x14:cfRule>
          <xm:sqref>J38</xm:sqref>
        </x14:conditionalFormatting>
        <x14:conditionalFormatting xmlns:xm="http://schemas.microsoft.com/office/excel/2006/main">
          <x14:cfRule type="cellIs" priority="173" operator="equal" id="{6C9AA045-8760-4026-887B-156DE00BB192}">
            <xm:f>tbl_choices!$D$7</xm:f>
            <x14:dxf>
              <font>
                <color theme="0"/>
              </font>
              <fill>
                <patternFill>
                  <bgColor rgb="FF757575"/>
                </patternFill>
              </fill>
            </x14:dxf>
          </x14:cfRule>
          <x14:cfRule type="cellIs" priority="174" operator="equal" id="{35D3D6F4-21CB-4363-82F8-C310116114FA}">
            <xm:f>tbl_choices!$C$9</xm:f>
            <x14:dxf>
              <font>
                <b/>
                <i val="0"/>
                <color theme="0"/>
              </font>
              <fill>
                <patternFill>
                  <bgColor rgb="FFFF0000"/>
                </patternFill>
              </fill>
            </x14:dxf>
          </x14:cfRule>
          <x14:cfRule type="cellIs" priority="175" operator="equal" id="{5A4A5F2F-5663-41F3-A1AA-EF9670971726}">
            <xm:f>tbl_choices!$C$8</xm:f>
            <x14:dxf>
              <font>
                <b/>
                <i val="0"/>
                <color theme="0"/>
              </font>
              <fill>
                <patternFill>
                  <bgColor rgb="FFFFC000"/>
                </patternFill>
              </fill>
            </x14:dxf>
          </x14:cfRule>
          <x14:cfRule type="cellIs" priority="176" operator="equal" id="{05FA596F-8FF9-4360-B230-ACB0344D5F2F}">
            <xm:f>tbl_choices!$C$7</xm:f>
            <x14:dxf>
              <font>
                <b/>
                <i val="0"/>
                <color theme="0"/>
              </font>
              <fill>
                <patternFill>
                  <bgColor rgb="FF70AD47"/>
                </patternFill>
              </fill>
            </x14:dxf>
          </x14:cfRule>
          <xm:sqref>J39</xm:sqref>
        </x14:conditionalFormatting>
        <x14:conditionalFormatting xmlns:xm="http://schemas.microsoft.com/office/excel/2006/main">
          <x14:cfRule type="cellIs" priority="169" operator="equal" id="{3DE116B3-F262-479B-8DF2-52BC8A722E25}">
            <xm:f>tbl_choices!$D$7</xm:f>
            <x14:dxf>
              <font>
                <color theme="0"/>
              </font>
              <fill>
                <patternFill>
                  <bgColor rgb="FF757575"/>
                </patternFill>
              </fill>
            </x14:dxf>
          </x14:cfRule>
          <x14:cfRule type="cellIs" priority="170" operator="equal" id="{847338D5-FD54-4198-8BC5-4209C23DE45B}">
            <xm:f>tbl_choices!$C$9</xm:f>
            <x14:dxf>
              <font>
                <b/>
                <i val="0"/>
                <color theme="0"/>
              </font>
              <fill>
                <patternFill>
                  <bgColor rgb="FFFF0000"/>
                </patternFill>
              </fill>
            </x14:dxf>
          </x14:cfRule>
          <x14:cfRule type="cellIs" priority="171" operator="equal" id="{DFE65F84-6730-44E8-9CD5-F0882A2B05B0}">
            <xm:f>tbl_choices!$C$8</xm:f>
            <x14:dxf>
              <font>
                <b/>
                <i val="0"/>
                <color theme="0"/>
              </font>
              <fill>
                <patternFill>
                  <bgColor rgb="FFFFC000"/>
                </patternFill>
              </fill>
            </x14:dxf>
          </x14:cfRule>
          <x14:cfRule type="cellIs" priority="172" operator="equal" id="{1B449D12-4A1B-4630-B7B1-681B00F2E0BF}">
            <xm:f>tbl_choices!$C$7</xm:f>
            <x14:dxf>
              <font>
                <b/>
                <i val="0"/>
                <color theme="0"/>
              </font>
              <fill>
                <patternFill>
                  <bgColor rgb="FF70AD47"/>
                </patternFill>
              </fill>
            </x14:dxf>
          </x14:cfRule>
          <xm:sqref>J31</xm:sqref>
        </x14:conditionalFormatting>
        <x14:conditionalFormatting xmlns:xm="http://schemas.microsoft.com/office/excel/2006/main">
          <x14:cfRule type="cellIs" priority="165" operator="equal" id="{50B1010D-9C9A-4032-BFA2-9142F2467C2D}">
            <xm:f>tbl_choices!$D$7</xm:f>
            <x14:dxf>
              <font>
                <color theme="0"/>
              </font>
              <fill>
                <patternFill>
                  <bgColor rgb="FF757575"/>
                </patternFill>
              </fill>
            </x14:dxf>
          </x14:cfRule>
          <x14:cfRule type="cellIs" priority="166" operator="equal" id="{06B7EA54-A8BE-4E28-A580-E4908BAD34A1}">
            <xm:f>tbl_choices!$C$9</xm:f>
            <x14:dxf>
              <font>
                <b/>
                <i val="0"/>
                <color theme="0"/>
              </font>
              <fill>
                <patternFill>
                  <bgColor rgb="FFFF0000"/>
                </patternFill>
              </fill>
            </x14:dxf>
          </x14:cfRule>
          <x14:cfRule type="cellIs" priority="167" operator="equal" id="{4D704118-156F-4475-87FF-A25026A3CA04}">
            <xm:f>tbl_choices!$C$8</xm:f>
            <x14:dxf>
              <font>
                <b/>
                <i val="0"/>
                <color theme="0"/>
              </font>
              <fill>
                <patternFill>
                  <bgColor rgb="FFFFC000"/>
                </patternFill>
              </fill>
            </x14:dxf>
          </x14:cfRule>
          <x14:cfRule type="cellIs" priority="168" operator="equal" id="{578EE7BC-2C46-4389-9C5E-E9EFDF0A49B2}">
            <xm:f>tbl_choices!$C$7</xm:f>
            <x14:dxf>
              <font>
                <b/>
                <i val="0"/>
                <color theme="0"/>
              </font>
              <fill>
                <patternFill>
                  <bgColor rgb="FF70AD47"/>
                </patternFill>
              </fill>
            </x14:dxf>
          </x14:cfRule>
          <xm:sqref>J41</xm:sqref>
        </x14:conditionalFormatting>
        <x14:conditionalFormatting xmlns:xm="http://schemas.microsoft.com/office/excel/2006/main">
          <x14:cfRule type="cellIs" priority="161" operator="equal" id="{DF5CE1F7-3E15-4441-A383-3E0F4EC45183}">
            <xm:f>tbl_choices!$D$7</xm:f>
            <x14:dxf>
              <font>
                <color theme="0"/>
              </font>
              <fill>
                <patternFill>
                  <bgColor rgb="FF757575"/>
                </patternFill>
              </fill>
            </x14:dxf>
          </x14:cfRule>
          <x14:cfRule type="cellIs" priority="162" operator="equal" id="{F619D1C2-A8B9-46BB-B91A-96C9C226E41B}">
            <xm:f>tbl_choices!$C$9</xm:f>
            <x14:dxf>
              <font>
                <b/>
                <i val="0"/>
                <color theme="0"/>
              </font>
              <fill>
                <patternFill>
                  <bgColor rgb="FFFF0000"/>
                </patternFill>
              </fill>
            </x14:dxf>
          </x14:cfRule>
          <x14:cfRule type="cellIs" priority="163" operator="equal" id="{5F1B458F-D2F4-4A01-9241-45A6B6016F89}">
            <xm:f>tbl_choices!$C$8</xm:f>
            <x14:dxf>
              <font>
                <b/>
                <i val="0"/>
                <color theme="0"/>
              </font>
              <fill>
                <patternFill>
                  <bgColor rgb="FFFFC000"/>
                </patternFill>
              </fill>
            </x14:dxf>
          </x14:cfRule>
          <x14:cfRule type="cellIs" priority="164" operator="equal" id="{A5B9F645-896F-411E-AF38-DDDCE6CDE3FD}">
            <xm:f>tbl_choices!$C$7</xm:f>
            <x14:dxf>
              <font>
                <b/>
                <i val="0"/>
                <color theme="0"/>
              </font>
              <fill>
                <patternFill>
                  <bgColor rgb="FF70AD47"/>
                </patternFill>
              </fill>
            </x14:dxf>
          </x14:cfRule>
          <xm:sqref>J42:J49</xm:sqref>
        </x14:conditionalFormatting>
        <x14:conditionalFormatting xmlns:xm="http://schemas.microsoft.com/office/excel/2006/main">
          <x14:cfRule type="cellIs" priority="157" operator="equal" id="{692C1247-0DA7-41F5-83E0-45F811A70AF2}">
            <xm:f>tbl_choices!$D$7</xm:f>
            <x14:dxf>
              <font>
                <color theme="0"/>
              </font>
              <fill>
                <patternFill>
                  <bgColor rgb="FF757575"/>
                </patternFill>
              </fill>
            </x14:dxf>
          </x14:cfRule>
          <x14:cfRule type="cellIs" priority="158" operator="equal" id="{5F980A7F-9977-4F2F-B651-F65F6070AD63}">
            <xm:f>tbl_choices!$C$9</xm:f>
            <x14:dxf>
              <font>
                <b/>
                <i val="0"/>
                <color theme="0"/>
              </font>
              <fill>
                <patternFill>
                  <bgColor rgb="FFFF0000"/>
                </patternFill>
              </fill>
            </x14:dxf>
          </x14:cfRule>
          <x14:cfRule type="cellIs" priority="159" operator="equal" id="{497566B0-9B4F-42B8-A68A-CD251D8AF6CF}">
            <xm:f>tbl_choices!$C$8</xm:f>
            <x14:dxf>
              <font>
                <b/>
                <i val="0"/>
                <color theme="0"/>
              </font>
              <fill>
                <patternFill>
                  <bgColor rgb="FFFFC000"/>
                </patternFill>
              </fill>
            </x14:dxf>
          </x14:cfRule>
          <x14:cfRule type="cellIs" priority="160" operator="equal" id="{FFB294FC-EBFE-44F5-BEBA-BAC753FC478A}">
            <xm:f>tbl_choices!$C$7</xm:f>
            <x14:dxf>
              <font>
                <b/>
                <i val="0"/>
                <color theme="0"/>
              </font>
              <fill>
                <patternFill>
                  <bgColor rgb="FF70AD47"/>
                </patternFill>
              </fill>
            </x14:dxf>
          </x14:cfRule>
          <xm:sqref>J51</xm:sqref>
        </x14:conditionalFormatting>
        <x14:conditionalFormatting xmlns:xm="http://schemas.microsoft.com/office/excel/2006/main">
          <x14:cfRule type="cellIs" priority="153" operator="equal" id="{37AB3B2B-E207-42D3-BB18-53BE228EAD30}">
            <xm:f>tbl_choices!$D$7</xm:f>
            <x14:dxf>
              <font>
                <color theme="0"/>
              </font>
              <fill>
                <patternFill>
                  <bgColor rgb="FF757575"/>
                </patternFill>
              </fill>
            </x14:dxf>
          </x14:cfRule>
          <x14:cfRule type="cellIs" priority="154" operator="equal" id="{041ED9CA-F508-4C4A-9DA6-25DD032A64BA}">
            <xm:f>tbl_choices!$C$9</xm:f>
            <x14:dxf>
              <font>
                <b/>
                <i val="0"/>
                <color theme="0"/>
              </font>
              <fill>
                <patternFill>
                  <bgColor rgb="FFFF0000"/>
                </patternFill>
              </fill>
            </x14:dxf>
          </x14:cfRule>
          <x14:cfRule type="cellIs" priority="155" operator="equal" id="{B588EC87-00BF-4E83-8DB1-A0897AEEF3F2}">
            <xm:f>tbl_choices!$C$8</xm:f>
            <x14:dxf>
              <font>
                <b/>
                <i val="0"/>
                <color theme="0"/>
              </font>
              <fill>
                <patternFill>
                  <bgColor rgb="FFFFC000"/>
                </patternFill>
              </fill>
            </x14:dxf>
          </x14:cfRule>
          <x14:cfRule type="cellIs" priority="156" operator="equal" id="{FCF144B0-5F2B-4DDA-90A7-EF2624B83946}">
            <xm:f>tbl_choices!$C$7</xm:f>
            <x14:dxf>
              <font>
                <b/>
                <i val="0"/>
                <color theme="0"/>
              </font>
              <fill>
                <patternFill>
                  <bgColor rgb="FF70AD47"/>
                </patternFill>
              </fill>
            </x14:dxf>
          </x14:cfRule>
          <xm:sqref>J52</xm:sqref>
        </x14:conditionalFormatting>
        <x14:conditionalFormatting xmlns:xm="http://schemas.microsoft.com/office/excel/2006/main">
          <x14:cfRule type="cellIs" priority="149" operator="equal" id="{25134341-AB8D-49A1-A70B-40DCD0559FD1}">
            <xm:f>tbl_choices!$D$7</xm:f>
            <x14:dxf>
              <font>
                <color theme="0"/>
              </font>
              <fill>
                <patternFill>
                  <bgColor rgb="FF757575"/>
                </patternFill>
              </fill>
            </x14:dxf>
          </x14:cfRule>
          <x14:cfRule type="cellIs" priority="150" operator="equal" id="{885541E9-7C4C-4D22-916B-2BA45B916CF4}">
            <xm:f>tbl_choices!$C$9</xm:f>
            <x14:dxf>
              <font>
                <b/>
                <i val="0"/>
                <color theme="0"/>
              </font>
              <fill>
                <patternFill>
                  <bgColor rgb="FFFF0000"/>
                </patternFill>
              </fill>
            </x14:dxf>
          </x14:cfRule>
          <x14:cfRule type="cellIs" priority="151" operator="equal" id="{A0D41181-595D-44C1-996E-BA7D2B280B99}">
            <xm:f>tbl_choices!$C$8</xm:f>
            <x14:dxf>
              <font>
                <b/>
                <i val="0"/>
                <color theme="0"/>
              </font>
              <fill>
                <patternFill>
                  <bgColor rgb="FFFFC000"/>
                </patternFill>
              </fill>
            </x14:dxf>
          </x14:cfRule>
          <x14:cfRule type="cellIs" priority="152" operator="equal" id="{397D6A9A-3222-4DA4-8DC7-4457471EB387}">
            <xm:f>tbl_choices!$C$7</xm:f>
            <x14:dxf>
              <font>
                <b/>
                <i val="0"/>
                <color theme="0"/>
              </font>
              <fill>
                <patternFill>
                  <bgColor rgb="FF70AD47"/>
                </patternFill>
              </fill>
            </x14:dxf>
          </x14:cfRule>
          <xm:sqref>J53</xm:sqref>
        </x14:conditionalFormatting>
        <x14:conditionalFormatting xmlns:xm="http://schemas.microsoft.com/office/excel/2006/main">
          <x14:cfRule type="cellIs" priority="145" operator="equal" id="{A0A4EAFC-B2FF-49B0-BA41-4AE14ED88B82}">
            <xm:f>tbl_choices!$D$7</xm:f>
            <x14:dxf>
              <font>
                <color theme="0"/>
              </font>
              <fill>
                <patternFill>
                  <bgColor rgb="FF757575"/>
                </patternFill>
              </fill>
            </x14:dxf>
          </x14:cfRule>
          <x14:cfRule type="cellIs" priority="146" operator="equal" id="{A65BC9C9-372A-4EE9-8D24-62D0604D2F71}">
            <xm:f>tbl_choices!$C$9</xm:f>
            <x14:dxf>
              <font>
                <b/>
                <i val="0"/>
                <color theme="0"/>
              </font>
              <fill>
                <patternFill>
                  <bgColor rgb="FFFF0000"/>
                </patternFill>
              </fill>
            </x14:dxf>
          </x14:cfRule>
          <x14:cfRule type="cellIs" priority="147" operator="equal" id="{76F5A919-B131-4D13-8826-721C02A9D6AD}">
            <xm:f>tbl_choices!$C$8</xm:f>
            <x14:dxf>
              <font>
                <b/>
                <i val="0"/>
                <color theme="0"/>
              </font>
              <fill>
                <patternFill>
                  <bgColor rgb="FFFFC000"/>
                </patternFill>
              </fill>
            </x14:dxf>
          </x14:cfRule>
          <x14:cfRule type="cellIs" priority="148" operator="equal" id="{33D9EC2E-5849-43F1-ACBC-F56077504464}">
            <xm:f>tbl_choices!$C$7</xm:f>
            <x14:dxf>
              <font>
                <b/>
                <i val="0"/>
                <color theme="0"/>
              </font>
              <fill>
                <patternFill>
                  <bgColor rgb="FF70AD47"/>
                </patternFill>
              </fill>
            </x14:dxf>
          </x14:cfRule>
          <xm:sqref>J54</xm:sqref>
        </x14:conditionalFormatting>
        <x14:conditionalFormatting xmlns:xm="http://schemas.microsoft.com/office/excel/2006/main">
          <x14:cfRule type="cellIs" priority="141" operator="equal" id="{FD853757-D0AA-4EF4-96E8-7371CAAD96AE}">
            <xm:f>tbl_choices!$D$7</xm:f>
            <x14:dxf>
              <font>
                <color theme="0"/>
              </font>
              <fill>
                <patternFill>
                  <bgColor rgb="FF757575"/>
                </patternFill>
              </fill>
            </x14:dxf>
          </x14:cfRule>
          <x14:cfRule type="cellIs" priority="142" operator="equal" id="{334A56F9-D6F3-4032-819C-829F8EC85F90}">
            <xm:f>tbl_choices!$C$9</xm:f>
            <x14:dxf>
              <font>
                <b/>
                <i val="0"/>
                <color theme="0"/>
              </font>
              <fill>
                <patternFill>
                  <bgColor rgb="FFFF0000"/>
                </patternFill>
              </fill>
            </x14:dxf>
          </x14:cfRule>
          <x14:cfRule type="cellIs" priority="143" operator="equal" id="{F3328A6C-D1EF-4849-B6D2-3053CD7DD21E}">
            <xm:f>tbl_choices!$C$8</xm:f>
            <x14:dxf>
              <font>
                <b/>
                <i val="0"/>
                <color theme="0"/>
              </font>
              <fill>
                <patternFill>
                  <bgColor rgb="FFFFC000"/>
                </patternFill>
              </fill>
            </x14:dxf>
          </x14:cfRule>
          <x14:cfRule type="cellIs" priority="144" operator="equal" id="{B65873C2-A276-4EB1-9F6C-9E30C02C025C}">
            <xm:f>tbl_choices!$C$7</xm:f>
            <x14:dxf>
              <font>
                <b/>
                <i val="0"/>
                <color theme="0"/>
              </font>
              <fill>
                <patternFill>
                  <bgColor rgb="FF70AD47"/>
                </patternFill>
              </fill>
            </x14:dxf>
          </x14:cfRule>
          <xm:sqref>J55</xm:sqref>
        </x14:conditionalFormatting>
        <x14:conditionalFormatting xmlns:xm="http://schemas.microsoft.com/office/excel/2006/main">
          <x14:cfRule type="cellIs" priority="137" operator="equal" id="{88B33092-EEB2-4479-B6CA-D47D5A8126D5}">
            <xm:f>tbl_choices!$D$7</xm:f>
            <x14:dxf>
              <font>
                <color theme="0"/>
              </font>
              <fill>
                <patternFill>
                  <bgColor rgb="FF757575"/>
                </patternFill>
              </fill>
            </x14:dxf>
          </x14:cfRule>
          <x14:cfRule type="cellIs" priority="138" operator="equal" id="{600A2C72-C3B3-436C-8A47-7C99F39C79B1}">
            <xm:f>tbl_choices!$C$9</xm:f>
            <x14:dxf>
              <font>
                <b/>
                <i val="0"/>
                <color theme="0"/>
              </font>
              <fill>
                <patternFill>
                  <bgColor rgb="FFFF0000"/>
                </patternFill>
              </fill>
            </x14:dxf>
          </x14:cfRule>
          <x14:cfRule type="cellIs" priority="139" operator="equal" id="{4055CC01-CF9B-4A93-988C-0D7CBF0CB289}">
            <xm:f>tbl_choices!$C$8</xm:f>
            <x14:dxf>
              <font>
                <b/>
                <i val="0"/>
                <color theme="0"/>
              </font>
              <fill>
                <patternFill>
                  <bgColor rgb="FFFFC000"/>
                </patternFill>
              </fill>
            </x14:dxf>
          </x14:cfRule>
          <x14:cfRule type="cellIs" priority="140" operator="equal" id="{A1AE5487-8C2E-45FF-9166-179894CB19E6}">
            <xm:f>tbl_choices!$C$7</xm:f>
            <x14:dxf>
              <font>
                <b/>
                <i val="0"/>
                <color theme="0"/>
              </font>
              <fill>
                <patternFill>
                  <bgColor rgb="FF70AD47"/>
                </patternFill>
              </fill>
            </x14:dxf>
          </x14:cfRule>
          <xm:sqref>J56</xm:sqref>
        </x14:conditionalFormatting>
        <x14:conditionalFormatting xmlns:xm="http://schemas.microsoft.com/office/excel/2006/main">
          <x14:cfRule type="cellIs" priority="133" operator="equal" id="{EC97D499-E482-4128-BEB6-C9F324E00DE3}">
            <xm:f>tbl_choices!$D$7</xm:f>
            <x14:dxf>
              <font>
                <color theme="0"/>
              </font>
              <fill>
                <patternFill>
                  <bgColor rgb="FF757575"/>
                </patternFill>
              </fill>
            </x14:dxf>
          </x14:cfRule>
          <x14:cfRule type="cellIs" priority="134" operator="equal" id="{139F9A6C-2DD1-4157-9CF1-90CF90379673}">
            <xm:f>tbl_choices!$C$9</xm:f>
            <x14:dxf>
              <font>
                <b/>
                <i val="0"/>
                <color theme="0"/>
              </font>
              <fill>
                <patternFill>
                  <bgColor rgb="FFFF0000"/>
                </patternFill>
              </fill>
            </x14:dxf>
          </x14:cfRule>
          <x14:cfRule type="cellIs" priority="135" operator="equal" id="{D18B7DB5-8C7F-4700-BC10-5276D5555A9E}">
            <xm:f>tbl_choices!$C$8</xm:f>
            <x14:dxf>
              <font>
                <b/>
                <i val="0"/>
                <color theme="0"/>
              </font>
              <fill>
                <patternFill>
                  <bgColor rgb="FFFFC000"/>
                </patternFill>
              </fill>
            </x14:dxf>
          </x14:cfRule>
          <x14:cfRule type="cellIs" priority="136" operator="equal" id="{80E247E3-BEE2-472E-A109-D3728BE99F03}">
            <xm:f>tbl_choices!$C$7</xm:f>
            <x14:dxf>
              <font>
                <b/>
                <i val="0"/>
                <color theme="0"/>
              </font>
              <fill>
                <patternFill>
                  <bgColor rgb="FF70AD47"/>
                </patternFill>
              </fill>
            </x14:dxf>
          </x14:cfRule>
          <xm:sqref>J57</xm:sqref>
        </x14:conditionalFormatting>
        <x14:conditionalFormatting xmlns:xm="http://schemas.microsoft.com/office/excel/2006/main">
          <x14:cfRule type="cellIs" priority="129" operator="equal" id="{E433C256-0FE8-4CE6-96D8-51D91FC05C23}">
            <xm:f>tbl_choices!$D$7</xm:f>
            <x14:dxf>
              <font>
                <color theme="0"/>
              </font>
              <fill>
                <patternFill>
                  <bgColor rgb="FF757575"/>
                </patternFill>
              </fill>
            </x14:dxf>
          </x14:cfRule>
          <x14:cfRule type="cellIs" priority="130" operator="equal" id="{F3D7EBE5-DF9A-44B2-9F5E-F923A66C8592}">
            <xm:f>tbl_choices!$C$9</xm:f>
            <x14:dxf>
              <font>
                <b/>
                <i val="0"/>
                <color theme="0"/>
              </font>
              <fill>
                <patternFill>
                  <bgColor rgb="FFFF0000"/>
                </patternFill>
              </fill>
            </x14:dxf>
          </x14:cfRule>
          <x14:cfRule type="cellIs" priority="131" operator="equal" id="{20C64E38-FD89-4A63-AFD7-7DC9BE034649}">
            <xm:f>tbl_choices!$C$8</xm:f>
            <x14:dxf>
              <font>
                <b/>
                <i val="0"/>
                <color theme="0"/>
              </font>
              <fill>
                <patternFill>
                  <bgColor rgb="FFFFC000"/>
                </patternFill>
              </fill>
            </x14:dxf>
          </x14:cfRule>
          <x14:cfRule type="cellIs" priority="132" operator="equal" id="{CD3784C4-4183-45DF-A72D-D4084B5B526D}">
            <xm:f>tbl_choices!$C$7</xm:f>
            <x14:dxf>
              <font>
                <b/>
                <i val="0"/>
                <color theme="0"/>
              </font>
              <fill>
                <patternFill>
                  <bgColor rgb="FF70AD47"/>
                </patternFill>
              </fill>
            </x14:dxf>
          </x14:cfRule>
          <xm:sqref>J58</xm:sqref>
        </x14:conditionalFormatting>
        <x14:conditionalFormatting xmlns:xm="http://schemas.microsoft.com/office/excel/2006/main">
          <x14:cfRule type="cellIs" priority="125" operator="equal" id="{7FF4D661-E407-47F7-9738-B38AED79BFCC}">
            <xm:f>tbl_choices!$D$7</xm:f>
            <x14:dxf>
              <font>
                <color theme="0"/>
              </font>
              <fill>
                <patternFill>
                  <bgColor rgb="FF757575"/>
                </patternFill>
              </fill>
            </x14:dxf>
          </x14:cfRule>
          <x14:cfRule type="cellIs" priority="126" operator="equal" id="{B87BEF78-4533-46E9-8859-7B00CA36BD5A}">
            <xm:f>tbl_choices!$C$9</xm:f>
            <x14:dxf>
              <font>
                <b/>
                <i val="0"/>
                <color theme="0"/>
              </font>
              <fill>
                <patternFill>
                  <bgColor rgb="FFFF0000"/>
                </patternFill>
              </fill>
            </x14:dxf>
          </x14:cfRule>
          <x14:cfRule type="cellIs" priority="127" operator="equal" id="{C404FFB4-E5B9-4FAB-9BCC-467B967F7933}">
            <xm:f>tbl_choices!$C$8</xm:f>
            <x14:dxf>
              <font>
                <b/>
                <i val="0"/>
                <color theme="0"/>
              </font>
              <fill>
                <patternFill>
                  <bgColor rgb="FFFFC000"/>
                </patternFill>
              </fill>
            </x14:dxf>
          </x14:cfRule>
          <x14:cfRule type="cellIs" priority="128" operator="equal" id="{46773683-9F26-43DC-B7CE-1FE0472287E9}">
            <xm:f>tbl_choices!$C$7</xm:f>
            <x14:dxf>
              <font>
                <b/>
                <i val="0"/>
                <color theme="0"/>
              </font>
              <fill>
                <patternFill>
                  <bgColor rgb="FF70AD47"/>
                </patternFill>
              </fill>
            </x14:dxf>
          </x14:cfRule>
          <xm:sqref>J59</xm:sqref>
        </x14:conditionalFormatting>
        <x14:conditionalFormatting xmlns:xm="http://schemas.microsoft.com/office/excel/2006/main">
          <x14:cfRule type="cellIs" priority="121" operator="equal" id="{0FC75724-D863-4A7C-B13C-0C88FC017DE5}">
            <xm:f>tbl_choices!$D$7</xm:f>
            <x14:dxf>
              <font>
                <color theme="0"/>
              </font>
              <fill>
                <patternFill>
                  <bgColor rgb="FF757575"/>
                </patternFill>
              </fill>
            </x14:dxf>
          </x14:cfRule>
          <x14:cfRule type="cellIs" priority="122" operator="equal" id="{CDB25E78-6FD5-4C21-8938-AAFB4A18546D}">
            <xm:f>tbl_choices!$C$9</xm:f>
            <x14:dxf>
              <font>
                <b/>
                <i val="0"/>
                <color theme="0"/>
              </font>
              <fill>
                <patternFill>
                  <bgColor rgb="FFFF0000"/>
                </patternFill>
              </fill>
            </x14:dxf>
          </x14:cfRule>
          <x14:cfRule type="cellIs" priority="123" operator="equal" id="{2AC6EEE0-3B48-4E78-92A1-1DE75D6826BC}">
            <xm:f>tbl_choices!$C$8</xm:f>
            <x14:dxf>
              <font>
                <b/>
                <i val="0"/>
                <color theme="0"/>
              </font>
              <fill>
                <patternFill>
                  <bgColor rgb="FFFFC000"/>
                </patternFill>
              </fill>
            </x14:dxf>
          </x14:cfRule>
          <x14:cfRule type="cellIs" priority="124" operator="equal" id="{09353686-6931-491F-A3B3-0B573BAD5E34}">
            <xm:f>tbl_choices!$C$7</xm:f>
            <x14:dxf>
              <font>
                <b/>
                <i val="0"/>
                <color theme="0"/>
              </font>
              <fill>
                <patternFill>
                  <bgColor rgb="FF70AD47"/>
                </patternFill>
              </fill>
            </x14:dxf>
          </x14:cfRule>
          <xm:sqref>J50</xm:sqref>
        </x14:conditionalFormatting>
        <x14:conditionalFormatting xmlns:xm="http://schemas.microsoft.com/office/excel/2006/main">
          <x14:cfRule type="cellIs" priority="117" operator="equal" id="{B99B147D-96BD-4C4B-8236-41848FE52245}">
            <xm:f>tbl_choices!$D$7</xm:f>
            <x14:dxf>
              <font>
                <color theme="0"/>
              </font>
              <fill>
                <patternFill>
                  <bgColor rgb="FF757575"/>
                </patternFill>
              </fill>
            </x14:dxf>
          </x14:cfRule>
          <x14:cfRule type="cellIs" priority="118" operator="equal" id="{D545D1CD-CCE6-4CB3-9D56-BD4C369D7812}">
            <xm:f>tbl_choices!$C$9</xm:f>
            <x14:dxf>
              <font>
                <b/>
                <i val="0"/>
                <color theme="0"/>
              </font>
              <fill>
                <patternFill>
                  <bgColor rgb="FFFF0000"/>
                </patternFill>
              </fill>
            </x14:dxf>
          </x14:cfRule>
          <x14:cfRule type="cellIs" priority="119" operator="equal" id="{E162D7F4-B58B-415B-8EB7-6BA885E8D142}">
            <xm:f>tbl_choices!$C$8</xm:f>
            <x14:dxf>
              <font>
                <b/>
                <i val="0"/>
                <color theme="0"/>
              </font>
              <fill>
                <patternFill>
                  <bgColor rgb="FFFFC000"/>
                </patternFill>
              </fill>
            </x14:dxf>
          </x14:cfRule>
          <x14:cfRule type="cellIs" priority="120" operator="equal" id="{01972EB2-21A1-43DD-AE24-FFF31892DA6F}">
            <xm:f>tbl_choices!$C$7</xm:f>
            <x14:dxf>
              <font>
                <b/>
                <i val="0"/>
                <color theme="0"/>
              </font>
              <fill>
                <patternFill>
                  <bgColor rgb="FF70AD47"/>
                </patternFill>
              </fill>
            </x14:dxf>
          </x14:cfRule>
          <xm:sqref>J61</xm:sqref>
        </x14:conditionalFormatting>
        <x14:conditionalFormatting xmlns:xm="http://schemas.microsoft.com/office/excel/2006/main">
          <x14:cfRule type="cellIs" priority="113" operator="equal" id="{7BECDB26-0EB3-4AAB-B12B-4BF493069002}">
            <xm:f>tbl_choices!$D$7</xm:f>
            <x14:dxf>
              <font>
                <color theme="0"/>
              </font>
              <fill>
                <patternFill>
                  <bgColor rgb="FF757575"/>
                </patternFill>
              </fill>
            </x14:dxf>
          </x14:cfRule>
          <x14:cfRule type="cellIs" priority="114" operator="equal" id="{1FCB66E7-E1C7-4564-8AFD-B053CE1C690E}">
            <xm:f>tbl_choices!$C$9</xm:f>
            <x14:dxf>
              <font>
                <b/>
                <i val="0"/>
                <color theme="0"/>
              </font>
              <fill>
                <patternFill>
                  <bgColor rgb="FFFF0000"/>
                </patternFill>
              </fill>
            </x14:dxf>
          </x14:cfRule>
          <x14:cfRule type="cellIs" priority="115" operator="equal" id="{252EC72C-A4FF-4318-B2B3-7CA20E02D2C5}">
            <xm:f>tbl_choices!$C$8</xm:f>
            <x14:dxf>
              <font>
                <b/>
                <i val="0"/>
                <color theme="0"/>
              </font>
              <fill>
                <patternFill>
                  <bgColor rgb="FFFFC000"/>
                </patternFill>
              </fill>
            </x14:dxf>
          </x14:cfRule>
          <x14:cfRule type="cellIs" priority="116" operator="equal" id="{76002DE1-DC23-4D0B-92FE-45378B923D46}">
            <xm:f>tbl_choices!$C$7</xm:f>
            <x14:dxf>
              <font>
                <b/>
                <i val="0"/>
                <color theme="0"/>
              </font>
              <fill>
                <patternFill>
                  <bgColor rgb="FF70AD47"/>
                </patternFill>
              </fill>
            </x14:dxf>
          </x14:cfRule>
          <xm:sqref>J62</xm:sqref>
        </x14:conditionalFormatting>
        <x14:conditionalFormatting xmlns:xm="http://schemas.microsoft.com/office/excel/2006/main">
          <x14:cfRule type="cellIs" priority="109" operator="equal" id="{154AA13A-B2B5-432E-A964-A09A070DB414}">
            <xm:f>tbl_choices!$D$7</xm:f>
            <x14:dxf>
              <font>
                <color theme="0"/>
              </font>
              <fill>
                <patternFill>
                  <bgColor rgb="FF757575"/>
                </patternFill>
              </fill>
            </x14:dxf>
          </x14:cfRule>
          <x14:cfRule type="cellIs" priority="110" operator="equal" id="{D1A0F7C0-B133-4696-9DFC-6FB93FB9F235}">
            <xm:f>tbl_choices!$C$9</xm:f>
            <x14:dxf>
              <font>
                <b/>
                <i val="0"/>
                <color theme="0"/>
              </font>
              <fill>
                <patternFill>
                  <bgColor rgb="FFFF0000"/>
                </patternFill>
              </fill>
            </x14:dxf>
          </x14:cfRule>
          <x14:cfRule type="cellIs" priority="111" operator="equal" id="{3D209D04-1D27-430D-8F29-E6EFF411E9A2}">
            <xm:f>tbl_choices!$C$8</xm:f>
            <x14:dxf>
              <font>
                <b/>
                <i val="0"/>
                <color theme="0"/>
              </font>
              <fill>
                <patternFill>
                  <bgColor rgb="FFFFC000"/>
                </patternFill>
              </fill>
            </x14:dxf>
          </x14:cfRule>
          <x14:cfRule type="cellIs" priority="112" operator="equal" id="{FE098C46-3226-4CE4-9733-E946FFE9EA64}">
            <xm:f>tbl_choices!$C$7</xm:f>
            <x14:dxf>
              <font>
                <b/>
                <i val="0"/>
                <color theme="0"/>
              </font>
              <fill>
                <patternFill>
                  <bgColor rgb="FF70AD47"/>
                </patternFill>
              </fill>
            </x14:dxf>
          </x14:cfRule>
          <xm:sqref>J60</xm:sqref>
        </x14:conditionalFormatting>
        <x14:conditionalFormatting xmlns:xm="http://schemas.microsoft.com/office/excel/2006/main">
          <x14:cfRule type="cellIs" priority="105" operator="equal" id="{F2CF04FD-5BC3-47A3-ACC9-900CF868B6D5}">
            <xm:f>tbl_choices!$D$7</xm:f>
            <x14:dxf>
              <font>
                <color theme="0"/>
              </font>
              <fill>
                <patternFill>
                  <bgColor rgb="FF757575"/>
                </patternFill>
              </fill>
            </x14:dxf>
          </x14:cfRule>
          <x14:cfRule type="cellIs" priority="106" operator="equal" id="{345AF95D-8F05-4CC9-807B-95ABFAF9EB17}">
            <xm:f>tbl_choices!$C$9</xm:f>
            <x14:dxf>
              <font>
                <b/>
                <i val="0"/>
                <color theme="0"/>
              </font>
              <fill>
                <patternFill>
                  <bgColor rgb="FFFF0000"/>
                </patternFill>
              </fill>
            </x14:dxf>
          </x14:cfRule>
          <x14:cfRule type="cellIs" priority="107" operator="equal" id="{1C08F4C4-58BC-432B-A541-B03AF9B162CD}">
            <xm:f>tbl_choices!$C$8</xm:f>
            <x14:dxf>
              <font>
                <b/>
                <i val="0"/>
                <color theme="0"/>
              </font>
              <fill>
                <patternFill>
                  <bgColor rgb="FFFFC000"/>
                </patternFill>
              </fill>
            </x14:dxf>
          </x14:cfRule>
          <x14:cfRule type="cellIs" priority="108" operator="equal" id="{89C99635-FA68-47DF-B142-4243B4B5A698}">
            <xm:f>tbl_choices!$C$7</xm:f>
            <x14:dxf>
              <font>
                <b/>
                <i val="0"/>
                <color theme="0"/>
              </font>
              <fill>
                <patternFill>
                  <bgColor rgb="FF70AD47"/>
                </patternFill>
              </fill>
            </x14:dxf>
          </x14:cfRule>
          <xm:sqref>J64:J68</xm:sqref>
        </x14:conditionalFormatting>
        <x14:conditionalFormatting xmlns:xm="http://schemas.microsoft.com/office/excel/2006/main">
          <x14:cfRule type="cellIs" priority="101" operator="equal" id="{2C39EB56-72AF-4A2A-821C-29B7EE660273}">
            <xm:f>tbl_choices!$D$7</xm:f>
            <x14:dxf>
              <font>
                <color theme="0"/>
              </font>
              <fill>
                <patternFill>
                  <bgColor rgb="FF757575"/>
                </patternFill>
              </fill>
            </x14:dxf>
          </x14:cfRule>
          <x14:cfRule type="cellIs" priority="102" operator="equal" id="{FB2168FE-75F6-4997-B132-F8384D8DA3A9}">
            <xm:f>tbl_choices!$C$9</xm:f>
            <x14:dxf>
              <font>
                <b/>
                <i val="0"/>
                <color theme="0"/>
              </font>
              <fill>
                <patternFill>
                  <bgColor rgb="FFFF0000"/>
                </patternFill>
              </fill>
            </x14:dxf>
          </x14:cfRule>
          <x14:cfRule type="cellIs" priority="103" operator="equal" id="{4875B8FC-F9E7-4299-89B6-8A6E2FEC9DA9}">
            <xm:f>tbl_choices!$C$8</xm:f>
            <x14:dxf>
              <font>
                <b/>
                <i val="0"/>
                <color theme="0"/>
              </font>
              <fill>
                <patternFill>
                  <bgColor rgb="FFFFC000"/>
                </patternFill>
              </fill>
            </x14:dxf>
          </x14:cfRule>
          <x14:cfRule type="cellIs" priority="104" operator="equal" id="{EE9DECC2-D51E-48C3-8B01-72FAFE8AE748}">
            <xm:f>tbl_choices!$C$7</xm:f>
            <x14:dxf>
              <font>
                <b/>
                <i val="0"/>
                <color theme="0"/>
              </font>
              <fill>
                <patternFill>
                  <bgColor rgb="FF70AD47"/>
                </patternFill>
              </fill>
            </x14:dxf>
          </x14:cfRule>
          <xm:sqref>J63</xm:sqref>
        </x14:conditionalFormatting>
        <x14:conditionalFormatting xmlns:xm="http://schemas.microsoft.com/office/excel/2006/main">
          <x14:cfRule type="cellIs" priority="97" operator="equal" id="{64EA06B3-3BAC-45E7-BB7F-54AA64963E17}">
            <xm:f>tbl_choices!$D$7</xm:f>
            <x14:dxf>
              <font>
                <color theme="0"/>
              </font>
              <fill>
                <patternFill>
                  <bgColor rgb="FF757575"/>
                </patternFill>
              </fill>
            </x14:dxf>
          </x14:cfRule>
          <x14:cfRule type="cellIs" priority="98" operator="equal" id="{7C49DDD6-4667-4824-B377-E0AA7AB29F3D}">
            <xm:f>tbl_choices!$C$9</xm:f>
            <x14:dxf>
              <font>
                <b/>
                <i val="0"/>
                <color theme="0"/>
              </font>
              <fill>
                <patternFill>
                  <bgColor rgb="FFFF0000"/>
                </patternFill>
              </fill>
            </x14:dxf>
          </x14:cfRule>
          <x14:cfRule type="cellIs" priority="99" operator="equal" id="{49A1A821-FAA2-4D42-8F21-7F69D7668781}">
            <xm:f>tbl_choices!$C$8</xm:f>
            <x14:dxf>
              <font>
                <b/>
                <i val="0"/>
                <color theme="0"/>
              </font>
              <fill>
                <patternFill>
                  <bgColor rgb="FFFFC000"/>
                </patternFill>
              </fill>
            </x14:dxf>
          </x14:cfRule>
          <x14:cfRule type="cellIs" priority="100" operator="equal" id="{1B19F691-2219-4309-8609-97F4D8938447}">
            <xm:f>tbl_choices!$C$7</xm:f>
            <x14:dxf>
              <font>
                <b/>
                <i val="0"/>
                <color theme="0"/>
              </font>
              <fill>
                <patternFill>
                  <bgColor rgb="FF70AD47"/>
                </patternFill>
              </fill>
            </x14:dxf>
          </x14:cfRule>
          <xm:sqref>J70:J72</xm:sqref>
        </x14:conditionalFormatting>
        <x14:conditionalFormatting xmlns:xm="http://schemas.microsoft.com/office/excel/2006/main">
          <x14:cfRule type="cellIs" priority="93" operator="equal" id="{F5F4EED9-BDB3-43DA-912E-7BAA73775557}">
            <xm:f>tbl_choices!$D$7</xm:f>
            <x14:dxf>
              <font>
                <color theme="0"/>
              </font>
              <fill>
                <patternFill>
                  <bgColor rgb="FF757575"/>
                </patternFill>
              </fill>
            </x14:dxf>
          </x14:cfRule>
          <x14:cfRule type="cellIs" priority="94" operator="equal" id="{E40BB5FB-C19A-41F0-8E5D-8EA0C77FB724}">
            <xm:f>tbl_choices!$C$9</xm:f>
            <x14:dxf>
              <font>
                <b/>
                <i val="0"/>
                <color theme="0"/>
              </font>
              <fill>
                <patternFill>
                  <bgColor rgb="FFFF0000"/>
                </patternFill>
              </fill>
            </x14:dxf>
          </x14:cfRule>
          <x14:cfRule type="cellIs" priority="95" operator="equal" id="{35B6B9B3-FE82-4054-9DB6-C76BCC400771}">
            <xm:f>tbl_choices!$C$8</xm:f>
            <x14:dxf>
              <font>
                <b/>
                <i val="0"/>
                <color theme="0"/>
              </font>
              <fill>
                <patternFill>
                  <bgColor rgb="FFFFC000"/>
                </patternFill>
              </fill>
            </x14:dxf>
          </x14:cfRule>
          <x14:cfRule type="cellIs" priority="96" operator="equal" id="{51FBD94A-752C-422B-85EF-38F0195A7AA7}">
            <xm:f>tbl_choices!$C$7</xm:f>
            <x14:dxf>
              <font>
                <b/>
                <i val="0"/>
                <color theme="0"/>
              </font>
              <fill>
                <patternFill>
                  <bgColor rgb="FF70AD47"/>
                </patternFill>
              </fill>
            </x14:dxf>
          </x14:cfRule>
          <xm:sqref>J69</xm:sqref>
        </x14:conditionalFormatting>
        <x14:conditionalFormatting xmlns:xm="http://schemas.microsoft.com/office/excel/2006/main">
          <x14:cfRule type="cellIs" priority="89" operator="equal" id="{B5B91E13-6063-44A2-9487-C1988468094B}">
            <xm:f>tbl_choices!$D$7</xm:f>
            <x14:dxf>
              <font>
                <color theme="0"/>
              </font>
              <fill>
                <patternFill>
                  <bgColor rgb="FF757575"/>
                </patternFill>
              </fill>
            </x14:dxf>
          </x14:cfRule>
          <x14:cfRule type="cellIs" priority="90" operator="equal" id="{20CD5D2F-577A-4BCD-AFB5-0AC35B9096C9}">
            <xm:f>tbl_choices!$C$9</xm:f>
            <x14:dxf>
              <font>
                <b/>
                <i val="0"/>
                <color theme="0"/>
              </font>
              <fill>
                <patternFill>
                  <bgColor rgb="FFFF0000"/>
                </patternFill>
              </fill>
            </x14:dxf>
          </x14:cfRule>
          <x14:cfRule type="cellIs" priority="91" operator="equal" id="{342B2A2B-C1E6-4A2B-8001-AB071109FF8B}">
            <xm:f>tbl_choices!$C$8</xm:f>
            <x14:dxf>
              <font>
                <b/>
                <i val="0"/>
                <color theme="0"/>
              </font>
              <fill>
                <patternFill>
                  <bgColor rgb="FFFFC000"/>
                </patternFill>
              </fill>
            </x14:dxf>
          </x14:cfRule>
          <x14:cfRule type="cellIs" priority="92" operator="equal" id="{DA186B62-581E-4A78-9583-F427945316D0}">
            <xm:f>tbl_choices!$C$7</xm:f>
            <x14:dxf>
              <font>
                <b/>
                <i val="0"/>
                <color theme="0"/>
              </font>
              <fill>
                <patternFill>
                  <bgColor rgb="FF70AD47"/>
                </patternFill>
              </fill>
            </x14:dxf>
          </x14:cfRule>
          <xm:sqref>J74:J76</xm:sqref>
        </x14:conditionalFormatting>
        <x14:conditionalFormatting xmlns:xm="http://schemas.microsoft.com/office/excel/2006/main">
          <x14:cfRule type="cellIs" priority="85" operator="equal" id="{4F2C0AF1-3A88-42B7-99EE-B91AA99320D3}">
            <xm:f>tbl_choices!$D$7</xm:f>
            <x14:dxf>
              <font>
                <color theme="0"/>
              </font>
              <fill>
                <patternFill>
                  <bgColor rgb="FF757575"/>
                </patternFill>
              </fill>
            </x14:dxf>
          </x14:cfRule>
          <x14:cfRule type="cellIs" priority="86" operator="equal" id="{53B3AB75-3580-4D27-BF05-9ABCDEC78597}">
            <xm:f>tbl_choices!$C$9</xm:f>
            <x14:dxf>
              <font>
                <b/>
                <i val="0"/>
                <color theme="0"/>
              </font>
              <fill>
                <patternFill>
                  <bgColor rgb="FFFF0000"/>
                </patternFill>
              </fill>
            </x14:dxf>
          </x14:cfRule>
          <x14:cfRule type="cellIs" priority="87" operator="equal" id="{DD9F4C8E-5B99-4336-AE1E-3B608BDDFCC7}">
            <xm:f>tbl_choices!$C$8</xm:f>
            <x14:dxf>
              <font>
                <b/>
                <i val="0"/>
                <color theme="0"/>
              </font>
              <fill>
                <patternFill>
                  <bgColor rgb="FFFFC000"/>
                </patternFill>
              </fill>
            </x14:dxf>
          </x14:cfRule>
          <x14:cfRule type="cellIs" priority="88" operator="equal" id="{4B7F0AAD-4C42-4EF0-87B5-0061EFE50250}">
            <xm:f>tbl_choices!$C$7</xm:f>
            <x14:dxf>
              <font>
                <b/>
                <i val="0"/>
                <color theme="0"/>
              </font>
              <fill>
                <patternFill>
                  <bgColor rgb="FF70AD47"/>
                </patternFill>
              </fill>
            </x14:dxf>
          </x14:cfRule>
          <xm:sqref>J73</xm:sqref>
        </x14:conditionalFormatting>
        <x14:conditionalFormatting xmlns:xm="http://schemas.microsoft.com/office/excel/2006/main">
          <x14:cfRule type="cellIs" priority="81" operator="equal" id="{7F10B2C4-D45C-490F-9C35-A2334DD3808E}">
            <xm:f>tbl_choices!$D$7</xm:f>
            <x14:dxf>
              <font>
                <color theme="0"/>
              </font>
              <fill>
                <patternFill>
                  <bgColor rgb="FF757575"/>
                </patternFill>
              </fill>
            </x14:dxf>
          </x14:cfRule>
          <x14:cfRule type="cellIs" priority="82" operator="equal" id="{0FEBDB16-B471-4F83-AD22-1E13F4DC9160}">
            <xm:f>tbl_choices!$C$9</xm:f>
            <x14:dxf>
              <font>
                <b/>
                <i val="0"/>
                <color theme="0"/>
              </font>
              <fill>
                <patternFill>
                  <bgColor rgb="FFFF0000"/>
                </patternFill>
              </fill>
            </x14:dxf>
          </x14:cfRule>
          <x14:cfRule type="cellIs" priority="83" operator="equal" id="{5043FBE2-6421-485A-A84E-D220F44BA4F6}">
            <xm:f>tbl_choices!$C$8</xm:f>
            <x14:dxf>
              <font>
                <b/>
                <i val="0"/>
                <color theme="0"/>
              </font>
              <fill>
                <patternFill>
                  <bgColor rgb="FFFFC000"/>
                </patternFill>
              </fill>
            </x14:dxf>
          </x14:cfRule>
          <x14:cfRule type="cellIs" priority="84" operator="equal" id="{81242E18-D660-48D4-9802-2DB1DC957A58}">
            <xm:f>tbl_choices!$C$7</xm:f>
            <x14:dxf>
              <font>
                <b/>
                <i val="0"/>
                <color theme="0"/>
              </font>
              <fill>
                <patternFill>
                  <bgColor rgb="FF70AD47"/>
                </patternFill>
              </fill>
            </x14:dxf>
          </x14:cfRule>
          <xm:sqref>J79:J81</xm:sqref>
        </x14:conditionalFormatting>
        <x14:conditionalFormatting xmlns:xm="http://schemas.microsoft.com/office/excel/2006/main">
          <x14:cfRule type="cellIs" priority="77" operator="equal" id="{990EDF1E-8910-454C-B7A8-4F2393CB497E}">
            <xm:f>tbl_choices!$D$7</xm:f>
            <x14:dxf>
              <font>
                <color theme="0"/>
              </font>
              <fill>
                <patternFill>
                  <bgColor rgb="FF757575"/>
                </patternFill>
              </fill>
            </x14:dxf>
          </x14:cfRule>
          <x14:cfRule type="cellIs" priority="78" operator="equal" id="{D13D3397-471A-4B6E-B10D-3FCD5AB9876A}">
            <xm:f>tbl_choices!$C$9</xm:f>
            <x14:dxf>
              <font>
                <b/>
                <i val="0"/>
                <color theme="0"/>
              </font>
              <fill>
                <patternFill>
                  <bgColor rgb="FFFF0000"/>
                </patternFill>
              </fill>
            </x14:dxf>
          </x14:cfRule>
          <x14:cfRule type="cellIs" priority="79" operator="equal" id="{4DE49FE5-D0F4-4728-8988-7FF1B16E5D56}">
            <xm:f>tbl_choices!$C$8</xm:f>
            <x14:dxf>
              <font>
                <b/>
                <i val="0"/>
                <color theme="0"/>
              </font>
              <fill>
                <patternFill>
                  <bgColor rgb="FFFFC000"/>
                </patternFill>
              </fill>
            </x14:dxf>
          </x14:cfRule>
          <x14:cfRule type="cellIs" priority="80" operator="equal" id="{81AEC27C-86D6-4584-A4BA-BDCF18B43C19}">
            <xm:f>tbl_choices!$C$7</xm:f>
            <x14:dxf>
              <font>
                <b/>
                <i val="0"/>
                <color theme="0"/>
              </font>
              <fill>
                <patternFill>
                  <bgColor rgb="FF70AD47"/>
                </patternFill>
              </fill>
            </x14:dxf>
          </x14:cfRule>
          <xm:sqref>J78</xm:sqref>
        </x14:conditionalFormatting>
        <x14:conditionalFormatting xmlns:xm="http://schemas.microsoft.com/office/excel/2006/main">
          <x14:cfRule type="cellIs" priority="73" operator="equal" id="{148B64AC-47FC-4F34-B2D9-5EB641D4929A}">
            <xm:f>tbl_choices!$D$7</xm:f>
            <x14:dxf>
              <font>
                <color theme="0"/>
              </font>
              <fill>
                <patternFill>
                  <bgColor rgb="FF757575"/>
                </patternFill>
              </fill>
            </x14:dxf>
          </x14:cfRule>
          <x14:cfRule type="cellIs" priority="74" operator="equal" id="{71C9C760-9F0E-42B8-B148-195B431C8BC5}">
            <xm:f>tbl_choices!$C$9</xm:f>
            <x14:dxf>
              <font>
                <b/>
                <i val="0"/>
                <color theme="0"/>
              </font>
              <fill>
                <patternFill>
                  <bgColor rgb="FFFF0000"/>
                </patternFill>
              </fill>
            </x14:dxf>
          </x14:cfRule>
          <x14:cfRule type="cellIs" priority="75" operator="equal" id="{364F3D0B-A8E0-469D-B896-7F4437E61FBB}">
            <xm:f>tbl_choices!$C$8</xm:f>
            <x14:dxf>
              <font>
                <b/>
                <i val="0"/>
                <color theme="0"/>
              </font>
              <fill>
                <patternFill>
                  <bgColor rgb="FFFFC000"/>
                </patternFill>
              </fill>
            </x14:dxf>
          </x14:cfRule>
          <x14:cfRule type="cellIs" priority="76" operator="equal" id="{6C2A371E-E076-43B5-95AB-1A8D4EB5430C}">
            <xm:f>tbl_choices!$C$7</xm:f>
            <x14:dxf>
              <font>
                <b/>
                <i val="0"/>
                <color theme="0"/>
              </font>
              <fill>
                <patternFill>
                  <bgColor rgb="FF70AD47"/>
                </patternFill>
              </fill>
            </x14:dxf>
          </x14:cfRule>
          <xm:sqref>J84:J85</xm:sqref>
        </x14:conditionalFormatting>
        <x14:conditionalFormatting xmlns:xm="http://schemas.microsoft.com/office/excel/2006/main">
          <x14:cfRule type="cellIs" priority="69" operator="equal" id="{39744B82-7289-4877-97DB-B6FED5A0A8F0}">
            <xm:f>tbl_choices!$D$7</xm:f>
            <x14:dxf>
              <font>
                <color theme="0"/>
              </font>
              <fill>
                <patternFill>
                  <bgColor rgb="FF757575"/>
                </patternFill>
              </fill>
            </x14:dxf>
          </x14:cfRule>
          <x14:cfRule type="cellIs" priority="70" operator="equal" id="{9FBD9395-C8AB-414E-9386-13C3B3A54EDE}">
            <xm:f>tbl_choices!$C$9</xm:f>
            <x14:dxf>
              <font>
                <b/>
                <i val="0"/>
                <color theme="0"/>
              </font>
              <fill>
                <patternFill>
                  <bgColor rgb="FFFF0000"/>
                </patternFill>
              </fill>
            </x14:dxf>
          </x14:cfRule>
          <x14:cfRule type="cellIs" priority="71" operator="equal" id="{F7B5DEC4-4CC0-4A67-8F38-B826648DD59D}">
            <xm:f>tbl_choices!$C$8</xm:f>
            <x14:dxf>
              <font>
                <b/>
                <i val="0"/>
                <color theme="0"/>
              </font>
              <fill>
                <patternFill>
                  <bgColor rgb="FFFFC000"/>
                </patternFill>
              </fill>
            </x14:dxf>
          </x14:cfRule>
          <x14:cfRule type="cellIs" priority="72" operator="equal" id="{6F5CE2E6-1EB4-499E-B112-D0C6D5AF0A9F}">
            <xm:f>tbl_choices!$C$7</xm:f>
            <x14:dxf>
              <font>
                <b/>
                <i val="0"/>
                <color theme="0"/>
              </font>
              <fill>
                <patternFill>
                  <bgColor rgb="FF70AD47"/>
                </patternFill>
              </fill>
            </x14:dxf>
          </x14:cfRule>
          <xm:sqref>J83</xm:sqref>
        </x14:conditionalFormatting>
        <x14:conditionalFormatting xmlns:xm="http://schemas.microsoft.com/office/excel/2006/main">
          <x14:cfRule type="cellIs" priority="65" operator="equal" id="{C9E7E402-622C-4E29-928E-1338420C8473}">
            <xm:f>tbl_choices!$D$7</xm:f>
            <x14:dxf>
              <font>
                <color theme="0"/>
              </font>
              <fill>
                <patternFill>
                  <bgColor rgb="FF757575"/>
                </patternFill>
              </fill>
            </x14:dxf>
          </x14:cfRule>
          <x14:cfRule type="cellIs" priority="66" operator="equal" id="{98B1F7C2-E66E-4621-B3E9-A759321B587D}">
            <xm:f>tbl_choices!$C$9</xm:f>
            <x14:dxf>
              <font>
                <b/>
                <i val="0"/>
                <color theme="0"/>
              </font>
              <fill>
                <patternFill>
                  <bgColor rgb="FFFF0000"/>
                </patternFill>
              </fill>
            </x14:dxf>
          </x14:cfRule>
          <x14:cfRule type="cellIs" priority="67" operator="equal" id="{3999DF75-BBB5-4574-8CCB-C31E27FFEBDB}">
            <xm:f>tbl_choices!$C$8</xm:f>
            <x14:dxf>
              <font>
                <b/>
                <i val="0"/>
                <color theme="0"/>
              </font>
              <fill>
                <patternFill>
                  <bgColor rgb="FFFFC000"/>
                </patternFill>
              </fill>
            </x14:dxf>
          </x14:cfRule>
          <x14:cfRule type="cellIs" priority="68" operator="equal" id="{FB9F9BB8-5D30-418A-BA8E-12397D4AE12A}">
            <xm:f>tbl_choices!$C$7</xm:f>
            <x14:dxf>
              <font>
                <b/>
                <i val="0"/>
                <color theme="0"/>
              </font>
              <fill>
                <patternFill>
                  <bgColor rgb="FF70AD47"/>
                </patternFill>
              </fill>
            </x14:dxf>
          </x14:cfRule>
          <xm:sqref>J88:J92</xm:sqref>
        </x14:conditionalFormatting>
        <x14:conditionalFormatting xmlns:xm="http://schemas.microsoft.com/office/excel/2006/main">
          <x14:cfRule type="cellIs" priority="61" operator="equal" id="{E9005FB7-1964-44DE-990B-34322CD047BF}">
            <xm:f>tbl_choices!$D$7</xm:f>
            <x14:dxf>
              <font>
                <color theme="0"/>
              </font>
              <fill>
                <patternFill>
                  <bgColor rgb="FF757575"/>
                </patternFill>
              </fill>
            </x14:dxf>
          </x14:cfRule>
          <x14:cfRule type="cellIs" priority="62" operator="equal" id="{4A08F936-67D8-40F3-9AFF-F3B9D277FAD5}">
            <xm:f>tbl_choices!$C$9</xm:f>
            <x14:dxf>
              <font>
                <b/>
                <i val="0"/>
                <color theme="0"/>
              </font>
              <fill>
                <patternFill>
                  <bgColor rgb="FFFF0000"/>
                </patternFill>
              </fill>
            </x14:dxf>
          </x14:cfRule>
          <x14:cfRule type="cellIs" priority="63" operator="equal" id="{05E3022D-C965-47EB-82D6-394F6BAE1338}">
            <xm:f>tbl_choices!$C$8</xm:f>
            <x14:dxf>
              <font>
                <b/>
                <i val="0"/>
                <color theme="0"/>
              </font>
              <fill>
                <patternFill>
                  <bgColor rgb="FFFFC000"/>
                </patternFill>
              </fill>
            </x14:dxf>
          </x14:cfRule>
          <x14:cfRule type="cellIs" priority="64" operator="equal" id="{8CCA221C-BA23-4F0C-A184-2F4EFD404FEC}">
            <xm:f>tbl_choices!$C$7</xm:f>
            <x14:dxf>
              <font>
                <b/>
                <i val="0"/>
                <color theme="0"/>
              </font>
              <fill>
                <patternFill>
                  <bgColor rgb="FF70AD47"/>
                </patternFill>
              </fill>
            </x14:dxf>
          </x14:cfRule>
          <xm:sqref>J87</xm:sqref>
        </x14:conditionalFormatting>
        <x14:conditionalFormatting xmlns:xm="http://schemas.microsoft.com/office/excel/2006/main">
          <x14:cfRule type="cellIs" priority="57" operator="equal" id="{B3EC2316-E2AF-416C-B33A-D4E7027607E9}">
            <xm:f>tbl_choices!$D$7</xm:f>
            <x14:dxf>
              <font>
                <color theme="0"/>
              </font>
              <fill>
                <patternFill>
                  <bgColor rgb="FF757575"/>
                </patternFill>
              </fill>
            </x14:dxf>
          </x14:cfRule>
          <x14:cfRule type="cellIs" priority="58" operator="equal" id="{26FC8133-9AD5-43A5-822A-B324A577791C}">
            <xm:f>tbl_choices!$C$9</xm:f>
            <x14:dxf>
              <font>
                <b/>
                <i val="0"/>
                <color theme="0"/>
              </font>
              <fill>
                <patternFill>
                  <bgColor rgb="FFFF0000"/>
                </patternFill>
              </fill>
            </x14:dxf>
          </x14:cfRule>
          <x14:cfRule type="cellIs" priority="59" operator="equal" id="{B04BED03-B055-457D-89CA-5385B726FD05}">
            <xm:f>tbl_choices!$C$8</xm:f>
            <x14:dxf>
              <font>
                <b/>
                <i val="0"/>
                <color theme="0"/>
              </font>
              <fill>
                <patternFill>
                  <bgColor rgb="FFFFC000"/>
                </patternFill>
              </fill>
            </x14:dxf>
          </x14:cfRule>
          <x14:cfRule type="cellIs" priority="60" operator="equal" id="{C696BF3C-4745-4557-8668-CCA7A021C20D}">
            <xm:f>tbl_choices!$C$7</xm:f>
            <x14:dxf>
              <font>
                <b/>
                <i val="0"/>
                <color theme="0"/>
              </font>
              <fill>
                <patternFill>
                  <bgColor rgb="FF70AD47"/>
                </patternFill>
              </fill>
            </x14:dxf>
          </x14:cfRule>
          <xm:sqref>J95:J97</xm:sqref>
        </x14:conditionalFormatting>
        <x14:conditionalFormatting xmlns:xm="http://schemas.microsoft.com/office/excel/2006/main">
          <x14:cfRule type="cellIs" priority="53" operator="equal" id="{3EA72557-C039-437E-BDA4-E13698F5714E}">
            <xm:f>tbl_choices!$D$7</xm:f>
            <x14:dxf>
              <font>
                <color theme="0"/>
              </font>
              <fill>
                <patternFill>
                  <bgColor rgb="FF757575"/>
                </patternFill>
              </fill>
            </x14:dxf>
          </x14:cfRule>
          <x14:cfRule type="cellIs" priority="54" operator="equal" id="{B6B3F7D7-07A8-44A8-860F-00C07BDC39CA}">
            <xm:f>tbl_choices!$C$9</xm:f>
            <x14:dxf>
              <font>
                <b/>
                <i val="0"/>
                <color theme="0"/>
              </font>
              <fill>
                <patternFill>
                  <bgColor rgb="FFFF0000"/>
                </patternFill>
              </fill>
            </x14:dxf>
          </x14:cfRule>
          <x14:cfRule type="cellIs" priority="55" operator="equal" id="{41A3DB5B-4040-4F0F-9499-C785B2A3EE31}">
            <xm:f>tbl_choices!$C$8</xm:f>
            <x14:dxf>
              <font>
                <b/>
                <i val="0"/>
                <color theme="0"/>
              </font>
              <fill>
                <patternFill>
                  <bgColor rgb="FFFFC000"/>
                </patternFill>
              </fill>
            </x14:dxf>
          </x14:cfRule>
          <x14:cfRule type="cellIs" priority="56" operator="equal" id="{EE10382F-CD0B-48D5-B110-5891FC528164}">
            <xm:f>tbl_choices!$C$7</xm:f>
            <x14:dxf>
              <font>
                <b/>
                <i val="0"/>
                <color theme="0"/>
              </font>
              <fill>
                <patternFill>
                  <bgColor rgb="FF70AD47"/>
                </patternFill>
              </fill>
            </x14:dxf>
          </x14:cfRule>
          <xm:sqref>J94</xm:sqref>
        </x14:conditionalFormatting>
        <x14:conditionalFormatting xmlns:xm="http://schemas.microsoft.com/office/excel/2006/main">
          <x14:cfRule type="cellIs" priority="49" operator="equal" id="{5C562BDF-7815-4689-A842-5D31CDEEDFBD}">
            <xm:f>tbl_choices!$D$7</xm:f>
            <x14:dxf>
              <font>
                <color theme="0"/>
              </font>
              <fill>
                <patternFill>
                  <bgColor rgb="FF757575"/>
                </patternFill>
              </fill>
            </x14:dxf>
          </x14:cfRule>
          <x14:cfRule type="cellIs" priority="50" operator="equal" id="{A322C625-27CE-433A-B1A6-3122B7A99821}">
            <xm:f>tbl_choices!$C$9</xm:f>
            <x14:dxf>
              <font>
                <b/>
                <i val="0"/>
                <color theme="0"/>
              </font>
              <fill>
                <patternFill>
                  <bgColor rgb="FFFF0000"/>
                </patternFill>
              </fill>
            </x14:dxf>
          </x14:cfRule>
          <x14:cfRule type="cellIs" priority="51" operator="equal" id="{CF8C766B-1C93-43B5-93F2-542F7FD209EB}">
            <xm:f>tbl_choices!$C$8</xm:f>
            <x14:dxf>
              <font>
                <b/>
                <i val="0"/>
                <color theme="0"/>
              </font>
              <fill>
                <patternFill>
                  <bgColor rgb="FFFFC000"/>
                </patternFill>
              </fill>
            </x14:dxf>
          </x14:cfRule>
          <x14:cfRule type="cellIs" priority="52" operator="equal" id="{BD17CCBC-5C4E-4D01-AEBB-290274E89C7F}">
            <xm:f>tbl_choices!$C$7</xm:f>
            <x14:dxf>
              <font>
                <b/>
                <i val="0"/>
                <color theme="0"/>
              </font>
              <fill>
                <patternFill>
                  <bgColor rgb="FF70AD47"/>
                </patternFill>
              </fill>
            </x14:dxf>
          </x14:cfRule>
          <xm:sqref>J101:J104</xm:sqref>
        </x14:conditionalFormatting>
        <x14:conditionalFormatting xmlns:xm="http://schemas.microsoft.com/office/excel/2006/main">
          <x14:cfRule type="cellIs" priority="45" operator="equal" id="{A34E9429-3501-42C2-8094-4566E97F5CAA}">
            <xm:f>tbl_choices!$D$7</xm:f>
            <x14:dxf>
              <font>
                <color theme="0"/>
              </font>
              <fill>
                <patternFill>
                  <bgColor rgb="FF757575"/>
                </patternFill>
              </fill>
            </x14:dxf>
          </x14:cfRule>
          <x14:cfRule type="cellIs" priority="46" operator="equal" id="{E2C4F6BA-52FC-43A8-A695-B2CB494092D3}">
            <xm:f>tbl_choices!$C$9</xm:f>
            <x14:dxf>
              <font>
                <b/>
                <i val="0"/>
                <color theme="0"/>
              </font>
              <fill>
                <patternFill>
                  <bgColor rgb="FFFF0000"/>
                </patternFill>
              </fill>
            </x14:dxf>
          </x14:cfRule>
          <x14:cfRule type="cellIs" priority="47" operator="equal" id="{02B698E8-A5CC-44A9-B984-2C9D39F739AD}">
            <xm:f>tbl_choices!$C$8</xm:f>
            <x14:dxf>
              <font>
                <b/>
                <i val="0"/>
                <color theme="0"/>
              </font>
              <fill>
                <patternFill>
                  <bgColor rgb="FFFFC000"/>
                </patternFill>
              </fill>
            </x14:dxf>
          </x14:cfRule>
          <x14:cfRule type="cellIs" priority="48" operator="equal" id="{8237B96E-0514-4E37-94AB-F4CCFBCB9AEA}">
            <xm:f>tbl_choices!$C$7</xm:f>
            <x14:dxf>
              <font>
                <b/>
                <i val="0"/>
                <color theme="0"/>
              </font>
              <fill>
                <patternFill>
                  <bgColor rgb="FF70AD47"/>
                </patternFill>
              </fill>
            </x14:dxf>
          </x14:cfRule>
          <xm:sqref>J100</xm:sqref>
        </x14:conditionalFormatting>
        <x14:conditionalFormatting xmlns:xm="http://schemas.microsoft.com/office/excel/2006/main">
          <x14:cfRule type="cellIs" priority="41" operator="equal" id="{80649B3F-E006-4A9C-B494-2AC6DABA11E7}">
            <xm:f>tbl_choices!$D$7</xm:f>
            <x14:dxf>
              <font>
                <color theme="0"/>
              </font>
              <fill>
                <patternFill>
                  <bgColor rgb="FF757575"/>
                </patternFill>
              </fill>
            </x14:dxf>
          </x14:cfRule>
          <x14:cfRule type="cellIs" priority="42" operator="equal" id="{28CDB216-934C-43CC-8AEC-78A82A03E4F9}">
            <xm:f>tbl_choices!$C$9</xm:f>
            <x14:dxf>
              <font>
                <b/>
                <i val="0"/>
                <color theme="0"/>
              </font>
              <fill>
                <patternFill>
                  <bgColor rgb="FFFF0000"/>
                </patternFill>
              </fill>
            </x14:dxf>
          </x14:cfRule>
          <x14:cfRule type="cellIs" priority="43" operator="equal" id="{18548D6A-41B6-494A-9602-B63A5C61612E}">
            <xm:f>tbl_choices!$C$8</xm:f>
            <x14:dxf>
              <font>
                <b/>
                <i val="0"/>
                <color theme="0"/>
              </font>
              <fill>
                <patternFill>
                  <bgColor rgb="FFFFC000"/>
                </patternFill>
              </fill>
            </x14:dxf>
          </x14:cfRule>
          <x14:cfRule type="cellIs" priority="44" operator="equal" id="{EE7F440A-8BA8-4BB5-8C78-7247BF2FBEC5}">
            <xm:f>tbl_choices!$C$7</xm:f>
            <x14:dxf>
              <font>
                <b/>
                <i val="0"/>
                <color theme="0"/>
              </font>
              <fill>
                <patternFill>
                  <bgColor rgb="FF70AD47"/>
                </patternFill>
              </fill>
            </x14:dxf>
          </x14:cfRule>
          <xm:sqref>J107:J110</xm:sqref>
        </x14:conditionalFormatting>
        <x14:conditionalFormatting xmlns:xm="http://schemas.microsoft.com/office/excel/2006/main">
          <x14:cfRule type="cellIs" priority="37" operator="equal" id="{B6FBBBE3-77BA-4488-8BD9-A85724639595}">
            <xm:f>tbl_choices!$D$7</xm:f>
            <x14:dxf>
              <font>
                <color theme="0"/>
              </font>
              <fill>
                <patternFill>
                  <bgColor rgb="FF757575"/>
                </patternFill>
              </fill>
            </x14:dxf>
          </x14:cfRule>
          <x14:cfRule type="cellIs" priority="38" operator="equal" id="{47094D41-B25E-41CB-8EE4-F3A0BA8131CE}">
            <xm:f>tbl_choices!$C$9</xm:f>
            <x14:dxf>
              <font>
                <b/>
                <i val="0"/>
                <color theme="0"/>
              </font>
              <fill>
                <patternFill>
                  <bgColor rgb="FFFF0000"/>
                </patternFill>
              </fill>
            </x14:dxf>
          </x14:cfRule>
          <x14:cfRule type="cellIs" priority="39" operator="equal" id="{409A0781-1860-49C2-947F-3CB3512DA4B5}">
            <xm:f>tbl_choices!$C$8</xm:f>
            <x14:dxf>
              <font>
                <b/>
                <i val="0"/>
                <color theme="0"/>
              </font>
              <fill>
                <patternFill>
                  <bgColor rgb="FFFFC000"/>
                </patternFill>
              </fill>
            </x14:dxf>
          </x14:cfRule>
          <x14:cfRule type="cellIs" priority="40" operator="equal" id="{A403887E-F5F5-4ED5-8FAD-ADD47AA44990}">
            <xm:f>tbl_choices!$C$7</xm:f>
            <x14:dxf>
              <font>
                <b/>
                <i val="0"/>
                <color theme="0"/>
              </font>
              <fill>
                <patternFill>
                  <bgColor rgb="FF70AD47"/>
                </patternFill>
              </fill>
            </x14:dxf>
          </x14:cfRule>
          <xm:sqref>J106</xm:sqref>
        </x14:conditionalFormatting>
        <x14:conditionalFormatting xmlns:xm="http://schemas.microsoft.com/office/excel/2006/main">
          <x14:cfRule type="cellIs" priority="33" operator="equal" id="{FB8E7F5B-3EAE-43F0-8277-38DB52A647D7}">
            <xm:f>tbl_choices!$D$7</xm:f>
            <x14:dxf>
              <font>
                <color theme="0"/>
              </font>
              <fill>
                <patternFill>
                  <bgColor rgb="FF757575"/>
                </patternFill>
              </fill>
            </x14:dxf>
          </x14:cfRule>
          <x14:cfRule type="cellIs" priority="34" operator="equal" id="{1A35FE09-9CDB-4A50-8E39-112F75855CE6}">
            <xm:f>tbl_choices!$C$9</xm:f>
            <x14:dxf>
              <font>
                <b/>
                <i val="0"/>
                <color theme="0"/>
              </font>
              <fill>
                <patternFill>
                  <bgColor rgb="FFFF0000"/>
                </patternFill>
              </fill>
            </x14:dxf>
          </x14:cfRule>
          <x14:cfRule type="cellIs" priority="35" operator="equal" id="{5F3774DF-A328-4AFE-B447-4B4DF189AC2D}">
            <xm:f>tbl_choices!$C$8</xm:f>
            <x14:dxf>
              <font>
                <b/>
                <i val="0"/>
                <color theme="0"/>
              </font>
              <fill>
                <patternFill>
                  <bgColor rgb="FFFFC000"/>
                </patternFill>
              </fill>
            </x14:dxf>
          </x14:cfRule>
          <x14:cfRule type="cellIs" priority="36" operator="equal" id="{BF9DC18C-5738-4D80-BAD9-908495730A2B}">
            <xm:f>tbl_choices!$C$7</xm:f>
            <x14:dxf>
              <font>
                <b/>
                <i val="0"/>
                <color theme="0"/>
              </font>
              <fill>
                <patternFill>
                  <bgColor rgb="FF70AD47"/>
                </patternFill>
              </fill>
            </x14:dxf>
          </x14:cfRule>
          <xm:sqref>J112:J113</xm:sqref>
        </x14:conditionalFormatting>
        <x14:conditionalFormatting xmlns:xm="http://schemas.microsoft.com/office/excel/2006/main">
          <x14:cfRule type="cellIs" priority="29" operator="equal" id="{5F7D868E-AF61-4C23-8D57-686A9F0DD5A8}">
            <xm:f>tbl_choices!$D$7</xm:f>
            <x14:dxf>
              <font>
                <color theme="0"/>
              </font>
              <fill>
                <patternFill>
                  <bgColor rgb="FF757575"/>
                </patternFill>
              </fill>
            </x14:dxf>
          </x14:cfRule>
          <x14:cfRule type="cellIs" priority="30" operator="equal" id="{CD237B14-4B24-4D46-B778-F6980D57DFE3}">
            <xm:f>tbl_choices!$C$9</xm:f>
            <x14:dxf>
              <font>
                <b/>
                <i val="0"/>
                <color theme="0"/>
              </font>
              <fill>
                <patternFill>
                  <bgColor rgb="FFFF0000"/>
                </patternFill>
              </fill>
            </x14:dxf>
          </x14:cfRule>
          <x14:cfRule type="cellIs" priority="31" operator="equal" id="{1FC4B4CF-64EC-4B85-8CF6-2D9FF978EABB}">
            <xm:f>tbl_choices!$C$8</xm:f>
            <x14:dxf>
              <font>
                <b/>
                <i val="0"/>
                <color theme="0"/>
              </font>
              <fill>
                <patternFill>
                  <bgColor rgb="FFFFC000"/>
                </patternFill>
              </fill>
            </x14:dxf>
          </x14:cfRule>
          <x14:cfRule type="cellIs" priority="32" operator="equal" id="{2C5E39D9-72F6-4ED1-B958-6E6DCE4F6F30}">
            <xm:f>tbl_choices!$C$7</xm:f>
            <x14:dxf>
              <font>
                <b/>
                <i val="0"/>
                <color theme="0"/>
              </font>
              <fill>
                <patternFill>
                  <bgColor rgb="FF70AD47"/>
                </patternFill>
              </fill>
            </x14:dxf>
          </x14:cfRule>
          <xm:sqref>J115</xm:sqref>
        </x14:conditionalFormatting>
        <x14:conditionalFormatting xmlns:xm="http://schemas.microsoft.com/office/excel/2006/main">
          <x14:cfRule type="cellIs" priority="25" operator="equal" id="{4D430EAA-BFD2-4DE5-ABAF-CD6BC383620F}">
            <xm:f>tbl_choices!$D$7</xm:f>
            <x14:dxf>
              <font>
                <color theme="0"/>
              </font>
              <fill>
                <patternFill>
                  <bgColor rgb="FF757575"/>
                </patternFill>
              </fill>
            </x14:dxf>
          </x14:cfRule>
          <x14:cfRule type="cellIs" priority="26" operator="equal" id="{451F7A01-6237-46A0-9560-9751A6D772E3}">
            <xm:f>tbl_choices!$C$9</xm:f>
            <x14:dxf>
              <font>
                <b/>
                <i val="0"/>
                <color theme="0"/>
              </font>
              <fill>
                <patternFill>
                  <bgColor rgb="FFFF0000"/>
                </patternFill>
              </fill>
            </x14:dxf>
          </x14:cfRule>
          <x14:cfRule type="cellIs" priority="27" operator="equal" id="{9E510668-B128-45A2-B6CE-138260428DD0}">
            <xm:f>tbl_choices!$C$8</xm:f>
            <x14:dxf>
              <font>
                <b/>
                <i val="0"/>
                <color theme="0"/>
              </font>
              <fill>
                <patternFill>
                  <bgColor rgb="FFFFC000"/>
                </patternFill>
              </fill>
            </x14:dxf>
          </x14:cfRule>
          <x14:cfRule type="cellIs" priority="28" operator="equal" id="{1B24CB8F-D66C-4BB1-9804-C407ACBD74F3}">
            <xm:f>tbl_choices!$C$7</xm:f>
            <x14:dxf>
              <font>
                <b/>
                <i val="0"/>
                <color theme="0"/>
              </font>
              <fill>
                <patternFill>
                  <bgColor rgb="FF70AD47"/>
                </patternFill>
              </fill>
            </x14:dxf>
          </x14:cfRule>
          <xm:sqref>J111</xm:sqref>
        </x14:conditionalFormatting>
        <x14:conditionalFormatting xmlns:xm="http://schemas.microsoft.com/office/excel/2006/main">
          <x14:cfRule type="cellIs" priority="21" operator="equal" id="{A322696F-C648-4F8A-9E79-96618D1443AD}">
            <xm:f>tbl_choices!$D$7</xm:f>
            <x14:dxf>
              <font>
                <color theme="0"/>
              </font>
              <fill>
                <patternFill>
                  <bgColor rgb="FF757575"/>
                </patternFill>
              </fill>
            </x14:dxf>
          </x14:cfRule>
          <x14:cfRule type="cellIs" priority="22" operator="equal" id="{16DF7E8F-F872-466B-8C0B-FD27CC9E6700}">
            <xm:f>tbl_choices!$C$9</xm:f>
            <x14:dxf>
              <font>
                <b/>
                <i val="0"/>
                <color theme="0"/>
              </font>
              <fill>
                <patternFill>
                  <bgColor rgb="FFFF0000"/>
                </patternFill>
              </fill>
            </x14:dxf>
          </x14:cfRule>
          <x14:cfRule type="cellIs" priority="23" operator="equal" id="{F28F23A7-B76B-4D20-851A-3197B50A0980}">
            <xm:f>tbl_choices!$C$8</xm:f>
            <x14:dxf>
              <font>
                <b/>
                <i val="0"/>
                <color theme="0"/>
              </font>
              <fill>
                <patternFill>
                  <bgColor rgb="FFFFC000"/>
                </patternFill>
              </fill>
            </x14:dxf>
          </x14:cfRule>
          <x14:cfRule type="cellIs" priority="24" operator="equal" id="{9FADCAC1-781C-405B-88A8-329BA5C4DAB6}">
            <xm:f>tbl_choices!$C$7</xm:f>
            <x14:dxf>
              <font>
                <b/>
                <i val="0"/>
                <color theme="0"/>
              </font>
              <fill>
                <patternFill>
                  <bgColor rgb="FF70AD47"/>
                </patternFill>
              </fill>
            </x14:dxf>
          </x14:cfRule>
          <xm:sqref>J114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L108"/>
  <sheetViews>
    <sheetView showGridLines="0" showRowColHeaders="0" rightToLeft="1" workbookViewId="0"/>
  </sheetViews>
  <sheetFormatPr defaultColWidth="8.85546875" defaultRowHeight="15" x14ac:dyDescent="0.25"/>
  <cols>
    <col min="1" max="1" width="8.140625" style="6" customWidth="1"/>
    <col min="2" max="2" width="31.42578125" style="6" customWidth="1"/>
    <col min="3" max="3" width="7.42578125" style="6" customWidth="1"/>
    <col min="4" max="10" width="8.85546875" style="6"/>
    <col min="11" max="11" width="11.85546875" style="6" customWidth="1"/>
    <col min="12" max="12" width="8.85546875" style="6" customWidth="1"/>
    <col min="13" max="16384" width="8.85546875" style="6"/>
  </cols>
  <sheetData>
    <row r="1" spans="1:12" ht="25.5" customHeight="1" x14ac:dyDescent="0.25">
      <c r="A1" s="67"/>
      <c r="B1" s="347"/>
      <c r="C1" s="347"/>
      <c r="D1" s="347"/>
      <c r="E1" s="347"/>
      <c r="F1" s="347"/>
      <c r="G1" s="347"/>
      <c r="H1" s="347"/>
      <c r="I1" s="347"/>
      <c r="J1" s="347"/>
      <c r="K1" s="347"/>
      <c r="L1" s="51"/>
    </row>
    <row r="2" spans="1:12" ht="138" customHeight="1" x14ac:dyDescent="0.25">
      <c r="A2" s="68"/>
      <c r="B2" s="348"/>
      <c r="C2" s="348"/>
      <c r="D2" s="348"/>
      <c r="E2" s="348"/>
      <c r="F2" s="348"/>
      <c r="G2" s="348"/>
      <c r="H2" s="348"/>
      <c r="I2" s="348"/>
      <c r="J2" s="348"/>
      <c r="K2" s="348"/>
      <c r="L2" s="54"/>
    </row>
    <row r="3" spans="1:12" ht="24.95" customHeight="1" x14ac:dyDescent="0.5">
      <c r="A3" s="69"/>
      <c r="B3" s="351" t="str">
        <f>"المستوى العام لالتزام نظام ( "&amp;'معلومات أساسية عن الأنظمة'!C11&amp;" )"</f>
        <v>المستوى العام لالتزام نظام (  )</v>
      </c>
      <c r="C3" s="352"/>
      <c r="D3" s="352"/>
      <c r="E3" s="352"/>
      <c r="F3" s="352"/>
      <c r="G3" s="352"/>
      <c r="H3" s="352"/>
      <c r="I3" s="352"/>
      <c r="J3" s="352"/>
      <c r="K3" s="353"/>
      <c r="L3" s="70"/>
    </row>
    <row r="4" spans="1:12" ht="24.95" customHeight="1" x14ac:dyDescent="0.25">
      <c r="A4" s="69"/>
      <c r="B4" s="61"/>
      <c r="C4" s="61"/>
      <c r="D4" s="61"/>
      <c r="E4" s="61"/>
      <c r="F4" s="61"/>
      <c r="G4" s="61"/>
      <c r="H4" s="61"/>
      <c r="I4" s="61"/>
      <c r="J4" s="61"/>
      <c r="K4" s="61"/>
      <c r="L4" s="70"/>
    </row>
    <row r="5" spans="1:12" ht="24.95" customHeight="1" x14ac:dyDescent="0.25">
      <c r="A5" s="69"/>
      <c r="B5" s="61"/>
      <c r="C5" s="61"/>
      <c r="D5" s="61"/>
      <c r="E5" s="61"/>
      <c r="F5" s="61"/>
      <c r="G5" s="61"/>
      <c r="H5" s="61"/>
      <c r="I5" s="61"/>
      <c r="J5" s="61"/>
      <c r="K5" s="61"/>
      <c r="L5" s="70"/>
    </row>
    <row r="6" spans="1:12" ht="24.95" customHeight="1" x14ac:dyDescent="0.5">
      <c r="A6" s="69"/>
      <c r="B6" s="349" t="s">
        <v>7</v>
      </c>
      <c r="C6" s="350"/>
      <c r="D6" s="61"/>
      <c r="E6" s="61"/>
      <c r="F6" s="61"/>
      <c r="G6" s="61"/>
      <c r="H6" s="61"/>
      <c r="I6" s="61"/>
      <c r="J6" s="61"/>
      <c r="K6" s="61"/>
      <c r="L6" s="70"/>
    </row>
    <row r="7" spans="1:12" ht="24.95" customHeight="1" x14ac:dyDescent="0.4">
      <c r="A7" s="69"/>
      <c r="B7" s="144" t="s">
        <v>18</v>
      </c>
      <c r="C7" s="139">
        <f>SUM(C20,C43,C66,C89)</f>
        <v>0</v>
      </c>
      <c r="D7" s="61"/>
      <c r="E7" s="61"/>
      <c r="F7" s="61"/>
      <c r="G7" s="61"/>
      <c r="H7" s="61"/>
      <c r="I7" s="61"/>
      <c r="J7" s="61"/>
      <c r="K7" s="61"/>
      <c r="L7" s="70"/>
    </row>
    <row r="8" spans="1:12" ht="24.95" customHeight="1" x14ac:dyDescent="0.4">
      <c r="A8" s="69"/>
      <c r="B8" s="144" t="s">
        <v>19</v>
      </c>
      <c r="C8" s="139">
        <f>SUM(C21,C44,C67,C90)</f>
        <v>0</v>
      </c>
      <c r="D8" s="61"/>
      <c r="E8" s="61"/>
      <c r="F8" s="61"/>
      <c r="G8" s="61"/>
      <c r="H8" s="61"/>
      <c r="I8" s="61"/>
      <c r="J8" s="61"/>
      <c r="K8" s="61"/>
      <c r="L8" s="70"/>
    </row>
    <row r="9" spans="1:12" ht="24.95" customHeight="1" x14ac:dyDescent="0.4">
      <c r="A9" s="69"/>
      <c r="B9" s="144" t="s">
        <v>20</v>
      </c>
      <c r="C9" s="139">
        <f>SUM(C22,C45,C68,C91)</f>
        <v>0</v>
      </c>
      <c r="D9" s="61"/>
      <c r="E9" s="61"/>
      <c r="F9" s="61"/>
      <c r="G9" s="61"/>
      <c r="H9" s="61"/>
      <c r="I9" s="61"/>
      <c r="J9" s="61"/>
      <c r="K9" s="61"/>
      <c r="L9" s="70"/>
    </row>
    <row r="10" spans="1:12" ht="24.95" customHeight="1" x14ac:dyDescent="0.4">
      <c r="A10" s="69"/>
      <c r="B10" s="144" t="s">
        <v>327</v>
      </c>
      <c r="C10" s="139">
        <f>SUM(C23,C46,C69,C92)</f>
        <v>0</v>
      </c>
      <c r="D10" s="61"/>
      <c r="E10" s="61"/>
      <c r="F10" s="61"/>
      <c r="G10" s="61"/>
      <c r="H10" s="61"/>
      <c r="I10" s="61"/>
      <c r="J10" s="61"/>
      <c r="K10" s="61"/>
      <c r="L10" s="70"/>
    </row>
    <row r="11" spans="1:12" ht="24.95" customHeight="1" x14ac:dyDescent="0.25">
      <c r="A11" s="69"/>
      <c r="B11" s="61"/>
      <c r="C11" s="61"/>
      <c r="D11" s="61"/>
      <c r="E11" s="61"/>
      <c r="F11" s="61"/>
      <c r="G11" s="61"/>
      <c r="H11" s="61"/>
      <c r="I11" s="61"/>
      <c r="J11" s="61"/>
      <c r="K11" s="61"/>
      <c r="L11" s="70"/>
    </row>
    <row r="12" spans="1:12" ht="24.95" customHeight="1" x14ac:dyDescent="0.25">
      <c r="A12" s="69"/>
      <c r="B12" s="61"/>
      <c r="C12" s="61"/>
      <c r="D12" s="61"/>
      <c r="E12" s="61"/>
      <c r="F12" s="61"/>
      <c r="G12" s="61"/>
      <c r="H12" s="61"/>
      <c r="I12" s="61"/>
      <c r="J12" s="61"/>
      <c r="K12" s="61"/>
      <c r="L12" s="70"/>
    </row>
    <row r="13" spans="1:12" ht="24.95" customHeight="1" x14ac:dyDescent="0.25">
      <c r="A13" s="69"/>
      <c r="B13" s="61"/>
      <c r="C13" s="61"/>
      <c r="D13" s="61"/>
      <c r="E13" s="61"/>
      <c r="F13" s="61"/>
      <c r="G13" s="61"/>
      <c r="H13" s="61"/>
      <c r="I13" s="61"/>
      <c r="J13" s="61"/>
      <c r="K13" s="61"/>
      <c r="L13" s="70"/>
    </row>
    <row r="14" spans="1:12" ht="24.95" customHeight="1" x14ac:dyDescent="0.25">
      <c r="A14" s="69"/>
      <c r="B14" s="61"/>
      <c r="C14" s="61"/>
      <c r="D14" s="61"/>
      <c r="E14" s="61"/>
      <c r="F14" s="61"/>
      <c r="G14" s="61"/>
      <c r="H14" s="61"/>
      <c r="I14" s="61"/>
      <c r="J14" s="61"/>
      <c r="K14" s="61"/>
      <c r="L14" s="70"/>
    </row>
    <row r="15" spans="1:12" x14ac:dyDescent="0.25">
      <c r="A15" s="78"/>
      <c r="B15" s="78"/>
      <c r="C15" s="78"/>
      <c r="D15" s="78"/>
      <c r="E15" s="78"/>
      <c r="F15" s="78"/>
      <c r="G15" s="78"/>
      <c r="H15" s="78"/>
      <c r="I15" s="78"/>
      <c r="J15" s="78"/>
      <c r="K15" s="78"/>
      <c r="L15" s="78"/>
    </row>
    <row r="16" spans="1:12" x14ac:dyDescent="0.25">
      <c r="A16" s="77"/>
      <c r="B16" s="78"/>
      <c r="C16" s="78"/>
      <c r="D16" s="78"/>
      <c r="E16" s="78"/>
      <c r="F16" s="78"/>
      <c r="G16" s="78"/>
      <c r="H16" s="78"/>
      <c r="I16" s="78"/>
      <c r="J16" s="78"/>
      <c r="K16" s="78"/>
      <c r="L16" s="79"/>
    </row>
    <row r="17" spans="1:12" ht="27" customHeight="1" x14ac:dyDescent="0.5">
      <c r="A17" s="71"/>
      <c r="B17" s="354" t="s">
        <v>351</v>
      </c>
      <c r="C17" s="355"/>
      <c r="D17" s="355"/>
      <c r="E17" s="355"/>
      <c r="F17" s="355"/>
      <c r="G17" s="355"/>
      <c r="H17" s="355"/>
      <c r="I17" s="355"/>
      <c r="J17" s="355"/>
      <c r="K17" s="356"/>
      <c r="L17" s="72"/>
    </row>
    <row r="18" spans="1:12" x14ac:dyDescent="0.25">
      <c r="A18" s="71"/>
      <c r="B18" s="63"/>
      <c r="C18" s="63"/>
      <c r="D18" s="63"/>
      <c r="E18" s="63"/>
      <c r="F18" s="63"/>
      <c r="G18" s="63"/>
      <c r="H18" s="63"/>
      <c r="I18" s="63"/>
      <c r="J18" s="63"/>
      <c r="K18" s="63"/>
      <c r="L18" s="73"/>
    </row>
    <row r="19" spans="1:12" ht="24.75" x14ac:dyDescent="0.5">
      <c r="A19" s="71"/>
      <c r="B19" s="349" t="s">
        <v>7</v>
      </c>
      <c r="C19" s="350"/>
      <c r="D19" s="62"/>
      <c r="E19" s="62"/>
      <c r="F19" s="62"/>
      <c r="G19" s="62"/>
      <c r="H19" s="62"/>
      <c r="I19" s="62"/>
      <c r="J19" s="62"/>
      <c r="K19" s="62"/>
      <c r="L19" s="72"/>
    </row>
    <row r="20" spans="1:12" ht="24.95" customHeight="1" x14ac:dyDescent="0.4">
      <c r="A20" s="71"/>
      <c r="B20" s="144" t="s">
        <v>18</v>
      </c>
      <c r="C20" s="139">
        <f>IF('معلومات أساسية عن الأنظمة'!C11 = "", 0, COUNTIFS('حالة الالتزام بالضوابط - نظام ٤'!I11:I27, tbl_choices!C7,'حالة الالتزام بالضوابط - نظام ٤'!F11:F27,"أساسي"))</f>
        <v>0</v>
      </c>
      <c r="D20" s="62"/>
      <c r="E20" s="62"/>
      <c r="F20" s="62"/>
      <c r="G20" s="62"/>
      <c r="H20" s="62"/>
      <c r="I20" s="62"/>
      <c r="J20" s="62"/>
      <c r="K20" s="62"/>
      <c r="L20" s="72"/>
    </row>
    <row r="21" spans="1:12" ht="24.95" customHeight="1" x14ac:dyDescent="0.4">
      <c r="A21" s="71"/>
      <c r="B21" s="144" t="s">
        <v>19</v>
      </c>
      <c r="C21" s="139">
        <f>IF('معلومات أساسية عن الأنظمة'!C11 = "", 0, COUNTIFS('حالة الالتزام بالضوابط - نظام ٤'!I11:I27, tbl_choices!C8,'حالة الالتزام بالضوابط - نظام ٤'!F11:F27,"أساسي"))</f>
        <v>0</v>
      </c>
      <c r="D21" s="62"/>
      <c r="E21" s="62"/>
      <c r="F21" s="62"/>
      <c r="G21" s="62"/>
      <c r="H21" s="62"/>
      <c r="I21" s="62"/>
      <c r="J21" s="62"/>
      <c r="K21" s="62"/>
      <c r="L21" s="72"/>
    </row>
    <row r="22" spans="1:12" ht="24.95" customHeight="1" x14ac:dyDescent="0.4">
      <c r="A22" s="71"/>
      <c r="B22" s="144" t="s">
        <v>20</v>
      </c>
      <c r="C22" s="139">
        <f>IF('معلومات أساسية عن الأنظمة'!C11 = "", 0, COUNTIFS('حالة الالتزام بالضوابط - نظام ٤'!I11:I27, tbl_choices!C9,'حالة الالتزام بالضوابط - نظام ٤'!F11:F27,"أساسي"))</f>
        <v>0</v>
      </c>
      <c r="D22" s="62"/>
      <c r="E22" s="62"/>
      <c r="F22" s="62"/>
      <c r="G22" s="62"/>
      <c r="H22" s="62"/>
      <c r="I22" s="62"/>
      <c r="J22" s="62"/>
      <c r="K22" s="62"/>
      <c r="L22" s="72"/>
    </row>
    <row r="23" spans="1:12" ht="24.95" customHeight="1" x14ac:dyDescent="0.4">
      <c r="A23" s="71"/>
      <c r="B23" s="144" t="s">
        <v>327</v>
      </c>
      <c r="C23" s="139">
        <f>IF('معلومات أساسية عن الأنظمة'!C11 = "", 0, COUNTIFS('حالة الالتزام بالضوابط - نظام ٤'!I11:I27, tbl_choices!C10,'حالة الالتزام بالضوابط - نظام ٤'!F11:F27,"أساسي"))</f>
        <v>0</v>
      </c>
      <c r="D23" s="62"/>
      <c r="E23" s="62"/>
      <c r="F23" s="62"/>
      <c r="G23" s="62"/>
      <c r="H23" s="62"/>
      <c r="I23" s="62"/>
      <c r="J23" s="62"/>
      <c r="K23" s="62"/>
      <c r="L23" s="72"/>
    </row>
    <row r="24" spans="1:12" x14ac:dyDescent="0.25">
      <c r="A24" s="71"/>
      <c r="B24" s="62"/>
      <c r="C24" s="62"/>
      <c r="D24" s="62"/>
      <c r="E24" s="62"/>
      <c r="F24" s="62"/>
      <c r="G24" s="62"/>
      <c r="H24" s="62"/>
      <c r="I24" s="62"/>
      <c r="J24" s="62"/>
      <c r="K24" s="62"/>
      <c r="L24" s="72"/>
    </row>
    <row r="25" spans="1:12" x14ac:dyDescent="0.25">
      <c r="A25" s="71"/>
      <c r="B25" s="62"/>
      <c r="C25" s="62"/>
      <c r="D25" s="62"/>
      <c r="E25" s="62"/>
      <c r="F25" s="62"/>
      <c r="G25" s="62"/>
      <c r="H25" s="62"/>
      <c r="I25" s="62"/>
      <c r="J25" s="62"/>
      <c r="K25" s="62"/>
      <c r="L25" s="72"/>
    </row>
    <row r="26" spans="1:12" x14ac:dyDescent="0.25">
      <c r="A26" s="71"/>
      <c r="B26" s="62"/>
      <c r="C26" s="62"/>
      <c r="D26" s="62"/>
      <c r="E26" s="62"/>
      <c r="F26" s="62"/>
      <c r="G26" s="62"/>
      <c r="H26" s="62"/>
      <c r="I26" s="62"/>
      <c r="J26" s="62"/>
      <c r="K26" s="62"/>
      <c r="L26" s="72"/>
    </row>
    <row r="27" spans="1:12" x14ac:dyDescent="0.25">
      <c r="A27" s="71"/>
      <c r="B27" s="62"/>
      <c r="C27" s="62"/>
      <c r="D27" s="62"/>
      <c r="E27" s="62"/>
      <c r="F27" s="62"/>
      <c r="G27" s="62"/>
      <c r="H27" s="62"/>
      <c r="I27" s="62"/>
      <c r="J27" s="62"/>
      <c r="K27" s="62"/>
      <c r="L27" s="72"/>
    </row>
    <row r="28" spans="1:12" x14ac:dyDescent="0.25">
      <c r="A28" s="71"/>
      <c r="B28" s="62"/>
      <c r="C28" s="62"/>
      <c r="D28" s="62"/>
      <c r="E28" s="62"/>
      <c r="F28" s="62"/>
      <c r="G28" s="62"/>
      <c r="H28" s="62"/>
      <c r="I28" s="62"/>
      <c r="J28" s="62"/>
      <c r="K28" s="62"/>
      <c r="L28" s="72"/>
    </row>
    <row r="29" spans="1:12" x14ac:dyDescent="0.25">
      <c r="A29" s="71"/>
      <c r="B29" s="62"/>
      <c r="C29" s="62"/>
      <c r="D29" s="62"/>
      <c r="E29" s="62"/>
      <c r="F29" s="62"/>
      <c r="G29" s="62"/>
      <c r="H29" s="62"/>
      <c r="I29" s="62"/>
      <c r="J29" s="62"/>
      <c r="K29" s="62"/>
      <c r="L29" s="72"/>
    </row>
    <row r="30" spans="1:12" x14ac:dyDescent="0.25">
      <c r="A30" s="71"/>
      <c r="B30" s="62"/>
      <c r="C30" s="62"/>
      <c r="D30" s="62"/>
      <c r="E30" s="62"/>
      <c r="F30" s="62"/>
      <c r="G30" s="62"/>
      <c r="H30" s="62"/>
      <c r="I30" s="62"/>
      <c r="J30" s="62"/>
      <c r="K30" s="62"/>
      <c r="L30" s="72"/>
    </row>
    <row r="31" spans="1:12" x14ac:dyDescent="0.25">
      <c r="A31" s="71"/>
      <c r="B31" s="62"/>
      <c r="C31" s="62"/>
      <c r="D31" s="62"/>
      <c r="E31" s="62"/>
      <c r="F31" s="62"/>
      <c r="G31" s="62"/>
      <c r="H31" s="62"/>
      <c r="I31" s="62"/>
      <c r="J31" s="62"/>
      <c r="K31" s="62"/>
      <c r="L31" s="72"/>
    </row>
    <row r="32" spans="1:12" x14ac:dyDescent="0.25">
      <c r="A32" s="71"/>
      <c r="B32" s="62"/>
      <c r="C32" s="62"/>
      <c r="D32" s="62"/>
      <c r="E32" s="62"/>
      <c r="F32" s="62"/>
      <c r="G32" s="62"/>
      <c r="H32" s="62"/>
      <c r="I32" s="62"/>
      <c r="J32" s="62"/>
      <c r="K32" s="62"/>
      <c r="L32" s="72"/>
    </row>
    <row r="33" spans="1:12" x14ac:dyDescent="0.25">
      <c r="A33" s="71"/>
      <c r="B33" s="62"/>
      <c r="C33" s="62"/>
      <c r="D33" s="62"/>
      <c r="E33" s="62"/>
      <c r="F33" s="62"/>
      <c r="G33" s="62"/>
      <c r="H33" s="62"/>
      <c r="I33" s="62"/>
      <c r="J33" s="62"/>
      <c r="K33" s="62"/>
      <c r="L33" s="72"/>
    </row>
    <row r="34" spans="1:12" x14ac:dyDescent="0.25">
      <c r="A34" s="71"/>
      <c r="B34" s="62"/>
      <c r="C34" s="62"/>
      <c r="D34" s="62"/>
      <c r="E34" s="62"/>
      <c r="F34" s="62"/>
      <c r="G34" s="62"/>
      <c r="H34" s="62"/>
      <c r="I34" s="62"/>
      <c r="J34" s="62"/>
      <c r="K34" s="62"/>
      <c r="L34" s="72"/>
    </row>
    <row r="35" spans="1:12" x14ac:dyDescent="0.25">
      <c r="A35" s="71"/>
      <c r="B35" s="62"/>
      <c r="C35" s="62"/>
      <c r="D35" s="62"/>
      <c r="E35" s="62"/>
      <c r="F35" s="62"/>
      <c r="G35" s="62"/>
      <c r="H35" s="62"/>
      <c r="I35" s="62"/>
      <c r="J35" s="62"/>
      <c r="K35" s="62"/>
      <c r="L35" s="72"/>
    </row>
    <row r="36" spans="1:12" x14ac:dyDescent="0.25">
      <c r="A36" s="71"/>
      <c r="B36" s="62"/>
      <c r="C36" s="62"/>
      <c r="D36" s="62"/>
      <c r="E36" s="62"/>
      <c r="F36" s="62"/>
      <c r="G36" s="62"/>
      <c r="H36" s="62"/>
      <c r="I36" s="62"/>
      <c r="J36" s="62"/>
      <c r="K36" s="62"/>
      <c r="L36" s="72"/>
    </row>
    <row r="37" spans="1:12" x14ac:dyDescent="0.25">
      <c r="A37" s="71"/>
      <c r="B37" s="62"/>
      <c r="C37" s="62"/>
      <c r="D37" s="62"/>
      <c r="E37" s="62"/>
      <c r="F37" s="62"/>
      <c r="G37" s="62"/>
      <c r="H37" s="62"/>
      <c r="I37" s="62"/>
      <c r="J37" s="62"/>
      <c r="K37" s="62"/>
      <c r="L37" s="72"/>
    </row>
    <row r="38" spans="1:12" x14ac:dyDescent="0.25">
      <c r="A38" s="74"/>
      <c r="B38" s="75"/>
      <c r="C38" s="75"/>
      <c r="D38" s="75"/>
      <c r="E38" s="75"/>
      <c r="F38" s="75"/>
      <c r="G38" s="75"/>
      <c r="H38" s="75"/>
      <c r="I38" s="75"/>
      <c r="J38" s="75"/>
      <c r="K38" s="75"/>
      <c r="L38" s="76"/>
    </row>
    <row r="39" spans="1:12" x14ac:dyDescent="0.25">
      <c r="A39" s="77"/>
      <c r="B39" s="78"/>
      <c r="C39" s="78"/>
      <c r="D39" s="78"/>
      <c r="E39" s="78"/>
      <c r="F39" s="78"/>
      <c r="G39" s="78"/>
      <c r="H39" s="78"/>
      <c r="I39" s="78"/>
      <c r="J39" s="78"/>
      <c r="K39" s="78"/>
      <c r="L39" s="79"/>
    </row>
    <row r="40" spans="1:12" ht="27" customHeight="1" x14ac:dyDescent="0.5">
      <c r="A40" s="71"/>
      <c r="B40" s="357" t="s">
        <v>74</v>
      </c>
      <c r="C40" s="358"/>
      <c r="D40" s="358"/>
      <c r="E40" s="358"/>
      <c r="F40" s="358"/>
      <c r="G40" s="358"/>
      <c r="H40" s="358"/>
      <c r="I40" s="358"/>
      <c r="J40" s="358"/>
      <c r="K40" s="359"/>
      <c r="L40" s="72"/>
    </row>
    <row r="41" spans="1:12" x14ac:dyDescent="0.25">
      <c r="A41" s="71"/>
      <c r="B41" s="62"/>
      <c r="C41" s="62"/>
      <c r="D41" s="62"/>
      <c r="E41" s="62"/>
      <c r="F41" s="62"/>
      <c r="G41" s="62"/>
      <c r="H41" s="62"/>
      <c r="I41" s="62"/>
      <c r="J41" s="62"/>
      <c r="K41" s="62"/>
      <c r="L41" s="72"/>
    </row>
    <row r="42" spans="1:12" ht="24.75" x14ac:dyDescent="0.5">
      <c r="A42" s="71"/>
      <c r="B42" s="349" t="s">
        <v>7</v>
      </c>
      <c r="C42" s="350"/>
      <c r="D42" s="62"/>
      <c r="E42" s="62"/>
      <c r="F42" s="62"/>
      <c r="G42" s="62"/>
      <c r="H42" s="62"/>
      <c r="I42" s="62"/>
      <c r="J42" s="62"/>
      <c r="K42" s="62"/>
      <c r="L42" s="72"/>
    </row>
    <row r="43" spans="1:12" ht="24.95" customHeight="1" x14ac:dyDescent="0.4">
      <c r="A43" s="71"/>
      <c r="B43" s="144" t="s">
        <v>18</v>
      </c>
      <c r="C43" s="139">
        <f>IF('معلومات أساسية عن الأنظمة'!C11 = "", 0, COUNTIFS('حالة الالتزام بالضوابط - نظام ٤'!I28:I105, tbl_choices!C7,'حالة الالتزام بالضوابط - نظام ٤'!F28:F105,"أساسي"))</f>
        <v>0</v>
      </c>
      <c r="D43" s="62"/>
      <c r="E43" s="62"/>
      <c r="F43" s="62"/>
      <c r="G43" s="62"/>
      <c r="H43" s="62"/>
      <c r="I43" s="62"/>
      <c r="J43" s="62"/>
      <c r="K43" s="62"/>
      <c r="L43" s="72"/>
    </row>
    <row r="44" spans="1:12" ht="24.95" customHeight="1" x14ac:dyDescent="0.4">
      <c r="A44" s="71"/>
      <c r="B44" s="144" t="s">
        <v>19</v>
      </c>
      <c r="C44" s="139">
        <f>IF('معلومات أساسية عن الأنظمة'!C11 = "", 0, COUNTIFS('حالة الالتزام بالضوابط - نظام ٤'!I28:I105, tbl_choices!C8,'حالة الالتزام بالضوابط - نظام ٤'!F28:F105,"أساسي"))</f>
        <v>0</v>
      </c>
      <c r="D44" s="62"/>
      <c r="E44" s="62"/>
      <c r="F44" s="62"/>
      <c r="G44" s="62"/>
      <c r="H44" s="62"/>
      <c r="I44" s="62"/>
      <c r="J44" s="62"/>
      <c r="K44" s="62"/>
      <c r="L44" s="72"/>
    </row>
    <row r="45" spans="1:12" ht="24.95" customHeight="1" x14ac:dyDescent="0.4">
      <c r="A45" s="71"/>
      <c r="B45" s="144" t="s">
        <v>20</v>
      </c>
      <c r="C45" s="139">
        <f>IF('معلومات أساسية عن الأنظمة'!C11 = "", 0, COUNTIFS('حالة الالتزام بالضوابط - نظام ٤'!I28:I105, tbl_choices!C9,'حالة الالتزام بالضوابط - نظام ٤'!F28:F105,"أساسي"))</f>
        <v>0</v>
      </c>
      <c r="D45" s="62"/>
      <c r="E45" s="62"/>
      <c r="F45" s="62"/>
      <c r="G45" s="62"/>
      <c r="H45" s="62"/>
      <c r="I45" s="62"/>
      <c r="J45" s="62"/>
      <c r="K45" s="62"/>
      <c r="L45" s="72"/>
    </row>
    <row r="46" spans="1:12" ht="24.95" customHeight="1" x14ac:dyDescent="0.4">
      <c r="A46" s="71"/>
      <c r="B46" s="144" t="s">
        <v>327</v>
      </c>
      <c r="C46" s="139">
        <f>IF('معلومات أساسية عن الأنظمة'!C11 = "", 0, COUNTIFS('حالة الالتزام بالضوابط - نظام ٤'!I28:I105, tbl_choices!C10,'حالة الالتزام بالضوابط - نظام ٤'!F28:F105,"أساسي"))</f>
        <v>0</v>
      </c>
      <c r="D46" s="62"/>
      <c r="E46" s="62"/>
      <c r="F46" s="62"/>
      <c r="G46" s="62"/>
      <c r="H46" s="62"/>
      <c r="I46" s="62"/>
      <c r="J46" s="62"/>
      <c r="K46" s="62"/>
      <c r="L46" s="72"/>
    </row>
    <row r="47" spans="1:12" x14ac:dyDescent="0.25">
      <c r="A47" s="71"/>
      <c r="B47" s="62"/>
      <c r="C47" s="62"/>
      <c r="D47" s="62"/>
      <c r="E47" s="62"/>
      <c r="F47" s="62"/>
      <c r="G47" s="62"/>
      <c r="H47" s="62"/>
      <c r="I47" s="62"/>
      <c r="J47" s="62"/>
      <c r="K47" s="62"/>
      <c r="L47" s="72"/>
    </row>
    <row r="48" spans="1:12" x14ac:dyDescent="0.25">
      <c r="A48" s="71"/>
      <c r="B48" s="62"/>
      <c r="C48" s="62"/>
      <c r="D48" s="62"/>
      <c r="E48" s="62"/>
      <c r="F48" s="62"/>
      <c r="G48" s="62"/>
      <c r="H48" s="62"/>
      <c r="I48" s="62"/>
      <c r="J48" s="62"/>
      <c r="K48" s="62"/>
      <c r="L48" s="72"/>
    </row>
    <row r="49" spans="1:12" x14ac:dyDescent="0.25">
      <c r="A49" s="71"/>
      <c r="B49" s="62"/>
      <c r="C49" s="62"/>
      <c r="D49" s="62"/>
      <c r="E49" s="62"/>
      <c r="F49" s="62"/>
      <c r="G49" s="62"/>
      <c r="H49" s="62"/>
      <c r="I49" s="62"/>
      <c r="J49" s="62"/>
      <c r="K49" s="62"/>
      <c r="L49" s="72"/>
    </row>
    <row r="50" spans="1:12" x14ac:dyDescent="0.25">
      <c r="A50" s="71"/>
      <c r="B50" s="62"/>
      <c r="C50" s="62"/>
      <c r="D50" s="62"/>
      <c r="E50" s="62"/>
      <c r="F50" s="62"/>
      <c r="G50" s="62"/>
      <c r="H50" s="62"/>
      <c r="I50" s="62"/>
      <c r="J50" s="62"/>
      <c r="K50" s="62"/>
      <c r="L50" s="72"/>
    </row>
    <row r="51" spans="1:12" x14ac:dyDescent="0.25">
      <c r="A51" s="71"/>
      <c r="B51" s="62"/>
      <c r="C51" s="62"/>
      <c r="D51" s="62"/>
      <c r="E51" s="62"/>
      <c r="F51" s="62"/>
      <c r="G51" s="62"/>
      <c r="H51" s="62"/>
      <c r="I51" s="62"/>
      <c r="J51" s="62"/>
      <c r="K51" s="62"/>
      <c r="L51" s="72"/>
    </row>
    <row r="52" spans="1:12" x14ac:dyDescent="0.25">
      <c r="A52" s="71"/>
      <c r="B52" s="62"/>
      <c r="C52" s="62"/>
      <c r="D52" s="62"/>
      <c r="E52" s="62"/>
      <c r="F52" s="62"/>
      <c r="G52" s="62"/>
      <c r="H52" s="62"/>
      <c r="I52" s="62"/>
      <c r="J52" s="62"/>
      <c r="K52" s="62"/>
      <c r="L52" s="72"/>
    </row>
    <row r="53" spans="1:12" x14ac:dyDescent="0.25">
      <c r="A53" s="71"/>
      <c r="B53" s="62"/>
      <c r="C53" s="62"/>
      <c r="D53" s="62"/>
      <c r="E53" s="62"/>
      <c r="F53" s="62"/>
      <c r="G53" s="62"/>
      <c r="H53" s="62"/>
      <c r="I53" s="62"/>
      <c r="J53" s="62"/>
      <c r="K53" s="62"/>
      <c r="L53" s="72"/>
    </row>
    <row r="54" spans="1:12" x14ac:dyDescent="0.25">
      <c r="A54" s="71"/>
      <c r="B54" s="62"/>
      <c r="C54" s="62"/>
      <c r="D54" s="62"/>
      <c r="E54" s="62"/>
      <c r="F54" s="62"/>
      <c r="G54" s="62"/>
      <c r="H54" s="62"/>
      <c r="I54" s="62"/>
      <c r="J54" s="62"/>
      <c r="K54" s="62"/>
      <c r="L54" s="72"/>
    </row>
    <row r="55" spans="1:12" x14ac:dyDescent="0.25">
      <c r="A55" s="71"/>
      <c r="B55" s="62"/>
      <c r="C55" s="62"/>
      <c r="D55" s="62"/>
      <c r="E55" s="62"/>
      <c r="F55" s="62"/>
      <c r="G55" s="62"/>
      <c r="H55" s="62"/>
      <c r="I55" s="62"/>
      <c r="J55" s="62"/>
      <c r="K55" s="62"/>
      <c r="L55" s="72"/>
    </row>
    <row r="56" spans="1:12" x14ac:dyDescent="0.25">
      <c r="A56" s="71"/>
      <c r="B56" s="62"/>
      <c r="C56" s="62"/>
      <c r="D56" s="62"/>
      <c r="E56" s="62"/>
      <c r="F56" s="62"/>
      <c r="G56" s="62"/>
      <c r="H56" s="62"/>
      <c r="I56" s="62"/>
      <c r="J56" s="62"/>
      <c r="K56" s="62"/>
      <c r="L56" s="72"/>
    </row>
    <row r="57" spans="1:12" x14ac:dyDescent="0.25">
      <c r="A57" s="71"/>
      <c r="B57" s="62"/>
      <c r="C57" s="62"/>
      <c r="D57" s="62"/>
      <c r="E57" s="62"/>
      <c r="F57" s="62"/>
      <c r="G57" s="62"/>
      <c r="H57" s="62"/>
      <c r="I57" s="62"/>
      <c r="J57" s="62"/>
      <c r="K57" s="62"/>
      <c r="L57" s="72"/>
    </row>
    <row r="58" spans="1:12" x14ac:dyDescent="0.25">
      <c r="A58" s="71"/>
      <c r="B58" s="62"/>
      <c r="C58" s="62"/>
      <c r="D58" s="62"/>
      <c r="E58" s="62"/>
      <c r="F58" s="62"/>
      <c r="G58" s="62"/>
      <c r="H58" s="62"/>
      <c r="I58" s="62"/>
      <c r="J58" s="62"/>
      <c r="K58" s="62"/>
      <c r="L58" s="72"/>
    </row>
    <row r="59" spans="1:12" x14ac:dyDescent="0.25">
      <c r="A59" s="71"/>
      <c r="B59" s="62"/>
      <c r="C59" s="62"/>
      <c r="D59" s="62"/>
      <c r="E59" s="62"/>
      <c r="F59" s="62"/>
      <c r="G59" s="62"/>
      <c r="H59" s="62"/>
      <c r="I59" s="62"/>
      <c r="J59" s="62"/>
      <c r="K59" s="62"/>
      <c r="L59" s="72"/>
    </row>
    <row r="60" spans="1:12" x14ac:dyDescent="0.25">
      <c r="A60" s="71"/>
      <c r="B60" s="62"/>
      <c r="C60" s="62"/>
      <c r="D60" s="62"/>
      <c r="E60" s="62"/>
      <c r="F60" s="62"/>
      <c r="G60" s="62"/>
      <c r="H60" s="62"/>
      <c r="I60" s="62"/>
      <c r="J60" s="62"/>
      <c r="K60" s="62"/>
      <c r="L60" s="72"/>
    </row>
    <row r="61" spans="1:12" x14ac:dyDescent="0.25">
      <c r="A61" s="74"/>
      <c r="B61" s="75"/>
      <c r="C61" s="75"/>
      <c r="D61" s="75"/>
      <c r="E61" s="75"/>
      <c r="F61" s="75"/>
      <c r="G61" s="75"/>
      <c r="H61" s="75"/>
      <c r="I61" s="75"/>
      <c r="J61" s="75"/>
      <c r="K61" s="75"/>
      <c r="L61" s="76"/>
    </row>
    <row r="62" spans="1:12" x14ac:dyDescent="0.25">
      <c r="A62" s="77"/>
      <c r="B62" s="78"/>
      <c r="C62" s="78"/>
      <c r="D62" s="78"/>
      <c r="E62" s="78"/>
      <c r="F62" s="78"/>
      <c r="G62" s="78"/>
      <c r="H62" s="78"/>
      <c r="I62" s="78"/>
      <c r="J62" s="78"/>
      <c r="K62" s="78"/>
      <c r="L62" s="79"/>
    </row>
    <row r="63" spans="1:12" ht="27" customHeight="1" x14ac:dyDescent="0.5">
      <c r="A63" s="71"/>
      <c r="B63" s="360" t="s">
        <v>113</v>
      </c>
      <c r="C63" s="361"/>
      <c r="D63" s="361"/>
      <c r="E63" s="361"/>
      <c r="F63" s="361"/>
      <c r="G63" s="361"/>
      <c r="H63" s="361"/>
      <c r="I63" s="361"/>
      <c r="J63" s="361"/>
      <c r="K63" s="362"/>
      <c r="L63" s="72"/>
    </row>
    <row r="64" spans="1:12" x14ac:dyDescent="0.25">
      <c r="A64" s="71"/>
      <c r="B64" s="62"/>
      <c r="C64" s="62"/>
      <c r="D64" s="62"/>
      <c r="E64" s="62"/>
      <c r="F64" s="62"/>
      <c r="G64" s="62"/>
      <c r="H64" s="62"/>
      <c r="I64" s="62"/>
      <c r="J64" s="62"/>
      <c r="K64" s="62"/>
      <c r="L64" s="72"/>
    </row>
    <row r="65" spans="1:12" ht="24.75" x14ac:dyDescent="0.5">
      <c r="A65" s="71"/>
      <c r="B65" s="349" t="s">
        <v>7</v>
      </c>
      <c r="C65" s="350"/>
      <c r="D65" s="62"/>
      <c r="E65" s="62"/>
      <c r="F65" s="62"/>
      <c r="G65" s="62"/>
      <c r="H65" s="62"/>
      <c r="I65" s="62"/>
      <c r="J65" s="62"/>
      <c r="K65" s="62"/>
      <c r="L65" s="72"/>
    </row>
    <row r="66" spans="1:12" ht="24.95" customHeight="1" x14ac:dyDescent="0.4">
      <c r="A66" s="71"/>
      <c r="B66" s="144" t="s">
        <v>18</v>
      </c>
      <c r="C66" s="139">
        <f>IF('معلومات أساسية عن الأنظمة'!C11 = "", 0, COUNTIFS('حالة الالتزام بالضوابط - نظام ٤'!I106:I110, tbl_choices!C7,'حالة الالتزام بالضوابط - نظام ٤'!F106:F110,"أساسي"))</f>
        <v>0</v>
      </c>
      <c r="D66" s="62"/>
      <c r="E66" s="62"/>
      <c r="F66" s="62"/>
      <c r="G66" s="62"/>
      <c r="H66" s="62"/>
      <c r="I66" s="62"/>
      <c r="J66" s="62"/>
      <c r="K66" s="62"/>
      <c r="L66" s="72"/>
    </row>
    <row r="67" spans="1:12" ht="24.95" customHeight="1" x14ac:dyDescent="0.4">
      <c r="A67" s="71"/>
      <c r="B67" s="144" t="s">
        <v>19</v>
      </c>
      <c r="C67" s="139">
        <f>IF('معلومات أساسية عن الأنظمة'!C11 = "", 0, COUNTIFS('حالة الالتزام بالضوابط - نظام ٤'!I106:I110, tbl_choices!C8,'حالة الالتزام بالضوابط - نظام ٤'!F106:F110,"أساسي"))</f>
        <v>0</v>
      </c>
      <c r="D67" s="62"/>
      <c r="E67" s="62"/>
      <c r="F67" s="62"/>
      <c r="G67" s="62"/>
      <c r="H67" s="62"/>
      <c r="I67" s="62"/>
      <c r="J67" s="62"/>
      <c r="K67" s="62"/>
      <c r="L67" s="72"/>
    </row>
    <row r="68" spans="1:12" ht="24.95" customHeight="1" x14ac:dyDescent="0.4">
      <c r="A68" s="71"/>
      <c r="B68" s="144" t="s">
        <v>20</v>
      </c>
      <c r="C68" s="139">
        <f>IF('معلومات أساسية عن الأنظمة'!C11 = "", 0, COUNTIFS('حالة الالتزام بالضوابط - نظام ٤'!I106:I110, tbl_choices!C9,'حالة الالتزام بالضوابط - نظام ٤'!F106:F110,"أساسي"))</f>
        <v>0</v>
      </c>
      <c r="D68" s="62"/>
      <c r="E68" s="62"/>
      <c r="F68" s="62"/>
      <c r="G68" s="62"/>
      <c r="H68" s="62"/>
      <c r="I68" s="62"/>
      <c r="J68" s="62"/>
      <c r="K68" s="62"/>
      <c r="L68" s="72"/>
    </row>
    <row r="69" spans="1:12" ht="24.95" customHeight="1" x14ac:dyDescent="0.4">
      <c r="A69" s="71"/>
      <c r="B69" s="144" t="s">
        <v>327</v>
      </c>
      <c r="C69" s="139">
        <f>IF('معلومات أساسية عن الأنظمة'!C11 = "", 0, COUNTIFS('حالة الالتزام بالضوابط - نظام ٤'!I106:I110, tbl_choices!C10,'حالة الالتزام بالضوابط - نظام ٤'!F106:F110,"أساسي"))</f>
        <v>0</v>
      </c>
      <c r="D69" s="62"/>
      <c r="E69" s="62"/>
      <c r="F69" s="62"/>
      <c r="G69" s="62"/>
      <c r="H69" s="62"/>
      <c r="I69" s="62"/>
      <c r="J69" s="62"/>
      <c r="K69" s="62"/>
      <c r="L69" s="72"/>
    </row>
    <row r="70" spans="1:12" x14ac:dyDescent="0.25">
      <c r="A70" s="71"/>
      <c r="B70" s="62"/>
      <c r="C70" s="62"/>
      <c r="D70" s="62"/>
      <c r="E70" s="62"/>
      <c r="F70" s="62"/>
      <c r="G70" s="62"/>
      <c r="H70" s="62"/>
      <c r="I70" s="62"/>
      <c r="J70" s="62"/>
      <c r="K70" s="62"/>
      <c r="L70" s="72"/>
    </row>
    <row r="71" spans="1:12" x14ac:dyDescent="0.25">
      <c r="A71" s="71"/>
      <c r="B71" s="62"/>
      <c r="C71" s="62"/>
      <c r="D71" s="62"/>
      <c r="E71" s="62"/>
      <c r="F71" s="62"/>
      <c r="G71" s="62"/>
      <c r="H71" s="62"/>
      <c r="I71" s="62"/>
      <c r="J71" s="62"/>
      <c r="K71" s="62"/>
      <c r="L71" s="72"/>
    </row>
    <row r="72" spans="1:12" x14ac:dyDescent="0.25">
      <c r="A72" s="71"/>
      <c r="B72" s="62"/>
      <c r="C72" s="62"/>
      <c r="D72" s="62"/>
      <c r="E72" s="62"/>
      <c r="F72" s="62"/>
      <c r="G72" s="62"/>
      <c r="H72" s="62"/>
      <c r="I72" s="62"/>
      <c r="J72" s="62"/>
      <c r="K72" s="62"/>
      <c r="L72" s="72"/>
    </row>
    <row r="73" spans="1:12" x14ac:dyDescent="0.25">
      <c r="A73" s="71"/>
      <c r="B73" s="62"/>
      <c r="C73" s="62"/>
      <c r="D73" s="62"/>
      <c r="E73" s="62"/>
      <c r="F73" s="62"/>
      <c r="G73" s="62"/>
      <c r="H73" s="62"/>
      <c r="I73" s="62"/>
      <c r="J73" s="62"/>
      <c r="K73" s="62"/>
      <c r="L73" s="72"/>
    </row>
    <row r="74" spans="1:12" x14ac:dyDescent="0.25">
      <c r="A74" s="71"/>
      <c r="B74" s="62"/>
      <c r="C74" s="62"/>
      <c r="D74" s="62"/>
      <c r="E74" s="62"/>
      <c r="F74" s="62"/>
      <c r="G74" s="62"/>
      <c r="H74" s="62"/>
      <c r="I74" s="62"/>
      <c r="J74" s="62"/>
      <c r="K74" s="62"/>
      <c r="L74" s="72"/>
    </row>
    <row r="75" spans="1:12" x14ac:dyDescent="0.25">
      <c r="A75" s="71"/>
      <c r="B75" s="62"/>
      <c r="C75" s="62"/>
      <c r="D75" s="62"/>
      <c r="E75" s="62"/>
      <c r="F75" s="62"/>
      <c r="G75" s="62"/>
      <c r="H75" s="62"/>
      <c r="I75" s="62"/>
      <c r="J75" s="62"/>
      <c r="K75" s="62"/>
      <c r="L75" s="72"/>
    </row>
    <row r="76" spans="1:12" x14ac:dyDescent="0.25">
      <c r="A76" s="71"/>
      <c r="B76" s="62"/>
      <c r="C76" s="62"/>
      <c r="D76" s="62"/>
      <c r="E76" s="62"/>
      <c r="F76" s="62"/>
      <c r="G76" s="62"/>
      <c r="H76" s="62"/>
      <c r="I76" s="62"/>
      <c r="J76" s="62"/>
      <c r="K76" s="62"/>
      <c r="L76" s="72"/>
    </row>
    <row r="77" spans="1:12" x14ac:dyDescent="0.25">
      <c r="A77" s="71"/>
      <c r="B77" s="62"/>
      <c r="C77" s="62"/>
      <c r="D77" s="62"/>
      <c r="E77" s="62"/>
      <c r="F77" s="62"/>
      <c r="G77" s="62"/>
      <c r="H77" s="62"/>
      <c r="I77" s="62"/>
      <c r="J77" s="62"/>
      <c r="K77" s="62"/>
      <c r="L77" s="72"/>
    </row>
    <row r="78" spans="1:12" x14ac:dyDescent="0.25">
      <c r="A78" s="71"/>
      <c r="B78" s="62"/>
      <c r="C78" s="62"/>
      <c r="D78" s="62"/>
      <c r="E78" s="62"/>
      <c r="F78" s="62"/>
      <c r="G78" s="62"/>
      <c r="H78" s="62"/>
      <c r="I78" s="62"/>
      <c r="J78" s="62"/>
      <c r="K78" s="62"/>
      <c r="L78" s="72"/>
    </row>
    <row r="79" spans="1:12" x14ac:dyDescent="0.25">
      <c r="A79" s="71"/>
      <c r="B79" s="62"/>
      <c r="C79" s="62"/>
      <c r="D79" s="62"/>
      <c r="E79" s="62"/>
      <c r="F79" s="62"/>
      <c r="G79" s="62"/>
      <c r="H79" s="62"/>
      <c r="I79" s="62"/>
      <c r="J79" s="62"/>
      <c r="K79" s="62"/>
      <c r="L79" s="72"/>
    </row>
    <row r="80" spans="1:12" x14ac:dyDescent="0.25">
      <c r="A80" s="71"/>
      <c r="B80" s="62"/>
      <c r="C80" s="62"/>
      <c r="D80" s="62"/>
      <c r="E80" s="62"/>
      <c r="F80" s="62"/>
      <c r="G80" s="62"/>
      <c r="H80" s="62"/>
      <c r="I80" s="62"/>
      <c r="J80" s="62"/>
      <c r="K80" s="62"/>
      <c r="L80" s="72"/>
    </row>
    <row r="81" spans="1:12" x14ac:dyDescent="0.25">
      <c r="A81" s="71"/>
      <c r="B81" s="62"/>
      <c r="C81" s="62"/>
      <c r="D81" s="62"/>
      <c r="E81" s="62"/>
      <c r="F81" s="62"/>
      <c r="G81" s="62"/>
      <c r="H81" s="62"/>
      <c r="I81" s="62"/>
      <c r="J81" s="62"/>
      <c r="K81" s="62"/>
      <c r="L81" s="72"/>
    </row>
    <row r="82" spans="1:12" x14ac:dyDescent="0.25">
      <c r="A82" s="71"/>
      <c r="B82" s="62"/>
      <c r="C82" s="62"/>
      <c r="D82" s="62"/>
      <c r="E82" s="62"/>
      <c r="F82" s="62"/>
      <c r="G82" s="62"/>
      <c r="H82" s="62"/>
      <c r="I82" s="62"/>
      <c r="J82" s="62"/>
      <c r="K82" s="62"/>
      <c r="L82" s="72"/>
    </row>
    <row r="83" spans="1:12" x14ac:dyDescent="0.25">
      <c r="A83" s="71"/>
      <c r="B83" s="62"/>
      <c r="C83" s="62"/>
      <c r="D83" s="62"/>
      <c r="E83" s="62"/>
      <c r="F83" s="62"/>
      <c r="G83" s="62"/>
      <c r="H83" s="62"/>
      <c r="I83" s="62"/>
      <c r="J83" s="62"/>
      <c r="K83" s="62"/>
      <c r="L83" s="72"/>
    </row>
    <row r="84" spans="1:12" x14ac:dyDescent="0.25">
      <c r="A84" s="74"/>
      <c r="B84" s="75"/>
      <c r="C84" s="75"/>
      <c r="D84" s="75"/>
      <c r="E84" s="75"/>
      <c r="F84" s="75"/>
      <c r="G84" s="75"/>
      <c r="H84" s="75"/>
      <c r="I84" s="75"/>
      <c r="J84" s="75"/>
      <c r="K84" s="75"/>
      <c r="L84" s="76"/>
    </row>
    <row r="85" spans="1:12" x14ac:dyDescent="0.25">
      <c r="A85" s="77"/>
      <c r="B85" s="78"/>
      <c r="C85" s="78"/>
      <c r="D85" s="78"/>
      <c r="E85" s="78"/>
      <c r="F85" s="78"/>
      <c r="G85" s="78"/>
      <c r="H85" s="78"/>
      <c r="I85" s="78"/>
      <c r="J85" s="78"/>
      <c r="K85" s="78"/>
      <c r="L85" s="79"/>
    </row>
    <row r="86" spans="1:12" ht="60" customHeight="1" x14ac:dyDescent="0.25">
      <c r="A86" s="52"/>
      <c r="B86" s="363" t="s">
        <v>117</v>
      </c>
      <c r="C86" s="364"/>
      <c r="D86" s="364"/>
      <c r="E86" s="364"/>
      <c r="F86" s="364"/>
      <c r="G86" s="364"/>
      <c r="H86" s="364"/>
      <c r="I86" s="364"/>
      <c r="J86" s="364"/>
      <c r="K86" s="365"/>
      <c r="L86" s="54"/>
    </row>
    <row r="87" spans="1:12" x14ac:dyDescent="0.25">
      <c r="A87" s="52"/>
      <c r="B87" s="53"/>
      <c r="C87" s="53"/>
      <c r="D87" s="53"/>
      <c r="E87" s="53"/>
      <c r="F87" s="53"/>
      <c r="G87" s="53"/>
      <c r="H87" s="53"/>
      <c r="I87" s="53"/>
      <c r="J87" s="53"/>
      <c r="K87" s="53"/>
      <c r="L87" s="54"/>
    </row>
    <row r="88" spans="1:12" ht="24.75" x14ac:dyDescent="0.5">
      <c r="A88" s="52"/>
      <c r="B88" s="349" t="s">
        <v>7</v>
      </c>
      <c r="C88" s="350"/>
      <c r="D88" s="53"/>
      <c r="E88" s="53"/>
      <c r="F88" s="53"/>
      <c r="G88" s="53"/>
      <c r="H88" s="53"/>
      <c r="I88" s="53"/>
      <c r="J88" s="53"/>
      <c r="K88" s="53"/>
      <c r="L88" s="54"/>
    </row>
    <row r="89" spans="1:12" ht="25.5" customHeight="1" x14ac:dyDescent="0.4">
      <c r="A89" s="52"/>
      <c r="B89" s="144" t="s">
        <v>18</v>
      </c>
      <c r="C89" s="139">
        <f>IF('معلومات أساسية عن الأنظمة'!C11 = "", 0, COUNTIFS('حالة الالتزام بالضوابط - نظام ٤'!I111:I115, tbl_choices!C7,'حالة الالتزام بالضوابط - نظام ٤'!F111:F115,"أساسي"))</f>
        <v>0</v>
      </c>
      <c r="D89" s="53"/>
      <c r="E89" s="53"/>
      <c r="F89" s="53"/>
      <c r="G89" s="53"/>
      <c r="H89" s="53"/>
      <c r="I89" s="53"/>
      <c r="J89" s="53"/>
      <c r="K89" s="53"/>
      <c r="L89" s="54"/>
    </row>
    <row r="90" spans="1:12" ht="25.5" customHeight="1" x14ac:dyDescent="0.4">
      <c r="A90" s="52"/>
      <c r="B90" s="144" t="s">
        <v>19</v>
      </c>
      <c r="C90" s="139">
        <f>IF('معلومات أساسية عن الأنظمة'!C11 = "", 0, COUNTIFS('حالة الالتزام بالضوابط - نظام ٤'!I111:I115, tbl_choices!C8,'حالة الالتزام بالضوابط - نظام ٤'!F111:F115,"أساسي"))</f>
        <v>0</v>
      </c>
      <c r="D90" s="53"/>
      <c r="E90" s="53"/>
      <c r="F90" s="53"/>
      <c r="G90" s="53"/>
      <c r="H90" s="53"/>
      <c r="I90" s="53"/>
      <c r="J90" s="53"/>
      <c r="K90" s="53"/>
      <c r="L90" s="54"/>
    </row>
    <row r="91" spans="1:12" ht="25.5" customHeight="1" x14ac:dyDescent="0.4">
      <c r="A91" s="52"/>
      <c r="B91" s="144" t="s">
        <v>20</v>
      </c>
      <c r="C91" s="139">
        <f>IF('معلومات أساسية عن الأنظمة'!C11 = "", 0, COUNTIFS('حالة الالتزام بالضوابط - نظام ٤'!I111:I115, tbl_choices!C9,'حالة الالتزام بالضوابط - نظام ٤'!F111:F115,"أساسي"))</f>
        <v>0</v>
      </c>
      <c r="D91" s="53"/>
      <c r="E91" s="53"/>
      <c r="F91" s="53"/>
      <c r="G91" s="53"/>
      <c r="H91" s="53"/>
      <c r="I91" s="53"/>
      <c r="J91" s="53"/>
      <c r="K91" s="53"/>
      <c r="L91" s="54"/>
    </row>
    <row r="92" spans="1:12" ht="25.5" customHeight="1" x14ac:dyDescent="0.4">
      <c r="A92" s="52"/>
      <c r="B92" s="144" t="s">
        <v>327</v>
      </c>
      <c r="C92" s="139">
        <f>IF('معلومات أساسية عن الأنظمة'!C11 = "", 0, COUNTIFS('حالة الالتزام بالضوابط - نظام ٤'!I111:I115, tbl_choices!C10,'حالة الالتزام بالضوابط - نظام ٤'!F111:F115,"أساسي"))</f>
        <v>0</v>
      </c>
      <c r="D92" s="53"/>
      <c r="E92" s="53"/>
      <c r="F92" s="53"/>
      <c r="G92" s="53"/>
      <c r="H92" s="53"/>
      <c r="I92" s="53"/>
      <c r="J92" s="53"/>
      <c r="K92" s="53"/>
      <c r="L92" s="54"/>
    </row>
    <row r="93" spans="1:12" x14ac:dyDescent="0.25">
      <c r="A93" s="52"/>
      <c r="B93" s="53"/>
      <c r="C93" s="53"/>
      <c r="D93" s="53"/>
      <c r="E93" s="53"/>
      <c r="F93" s="53"/>
      <c r="G93" s="53"/>
      <c r="H93" s="53"/>
      <c r="I93" s="53"/>
      <c r="J93" s="53"/>
      <c r="K93" s="53"/>
      <c r="L93" s="54"/>
    </row>
    <row r="94" spans="1:12" x14ac:dyDescent="0.25">
      <c r="A94" s="52"/>
      <c r="B94" s="53"/>
      <c r="C94" s="53"/>
      <c r="D94" s="53"/>
      <c r="E94" s="53"/>
      <c r="F94" s="53"/>
      <c r="G94" s="53"/>
      <c r="H94" s="53"/>
      <c r="I94" s="53"/>
      <c r="J94" s="53"/>
      <c r="K94" s="53"/>
      <c r="L94" s="54"/>
    </row>
    <row r="95" spans="1:12" x14ac:dyDescent="0.25">
      <c r="A95" s="52"/>
      <c r="B95" s="53"/>
      <c r="C95" s="53"/>
      <c r="D95" s="53"/>
      <c r="E95" s="53"/>
      <c r="F95" s="53"/>
      <c r="G95" s="53"/>
      <c r="H95" s="53"/>
      <c r="I95" s="53"/>
      <c r="J95" s="53"/>
      <c r="K95" s="53"/>
      <c r="L95" s="54"/>
    </row>
    <row r="96" spans="1:12" x14ac:dyDescent="0.25">
      <c r="A96" s="52"/>
      <c r="B96" s="53"/>
      <c r="C96" s="53"/>
      <c r="D96" s="53"/>
      <c r="E96" s="53"/>
      <c r="F96" s="53"/>
      <c r="G96" s="53"/>
      <c r="H96" s="53"/>
      <c r="I96" s="53"/>
      <c r="J96" s="53"/>
      <c r="K96" s="53"/>
      <c r="L96" s="54"/>
    </row>
    <row r="97" spans="1:12" x14ac:dyDescent="0.25">
      <c r="A97" s="52"/>
      <c r="B97" s="53"/>
      <c r="C97" s="53"/>
      <c r="D97" s="53"/>
      <c r="E97" s="53"/>
      <c r="F97" s="53"/>
      <c r="G97" s="53"/>
      <c r="H97" s="53"/>
      <c r="I97" s="53"/>
      <c r="J97" s="53"/>
      <c r="K97" s="53"/>
      <c r="L97" s="54"/>
    </row>
    <row r="98" spans="1:12" x14ac:dyDescent="0.25">
      <c r="A98" s="52"/>
      <c r="B98" s="53"/>
      <c r="C98" s="53"/>
      <c r="D98" s="53"/>
      <c r="E98" s="53"/>
      <c r="F98" s="53"/>
      <c r="G98" s="53"/>
      <c r="H98" s="53"/>
      <c r="I98" s="53"/>
      <c r="J98" s="53"/>
      <c r="K98" s="53"/>
      <c r="L98" s="54"/>
    </row>
    <row r="99" spans="1:12" x14ac:dyDescent="0.25">
      <c r="A99" s="52"/>
      <c r="B99" s="53"/>
      <c r="C99" s="53"/>
      <c r="D99" s="53"/>
      <c r="E99" s="53"/>
      <c r="F99" s="53"/>
      <c r="G99" s="53"/>
      <c r="H99" s="53"/>
      <c r="I99" s="53"/>
      <c r="J99" s="53"/>
      <c r="K99" s="53"/>
      <c r="L99" s="54"/>
    </row>
    <row r="100" spans="1:12" x14ac:dyDescent="0.25">
      <c r="A100" s="52"/>
      <c r="B100" s="53"/>
      <c r="C100" s="53"/>
      <c r="D100" s="53"/>
      <c r="E100" s="53"/>
      <c r="F100" s="53"/>
      <c r="G100" s="53"/>
      <c r="H100" s="53"/>
      <c r="I100" s="53"/>
      <c r="J100" s="53"/>
      <c r="K100" s="53"/>
      <c r="L100" s="54"/>
    </row>
    <row r="101" spans="1:12" x14ac:dyDescent="0.25">
      <c r="A101" s="52"/>
      <c r="B101" s="53"/>
      <c r="C101" s="53"/>
      <c r="D101" s="53"/>
      <c r="E101" s="53"/>
      <c r="F101" s="53"/>
      <c r="G101" s="53"/>
      <c r="H101" s="53"/>
      <c r="I101" s="53"/>
      <c r="J101" s="53"/>
      <c r="K101" s="53"/>
      <c r="L101" s="54"/>
    </row>
    <row r="102" spans="1:12" x14ac:dyDescent="0.25">
      <c r="A102" s="52"/>
      <c r="B102" s="53"/>
      <c r="C102" s="53"/>
      <c r="D102" s="53"/>
      <c r="E102" s="53"/>
      <c r="F102" s="53"/>
      <c r="G102" s="53"/>
      <c r="H102" s="53"/>
      <c r="I102" s="53"/>
      <c r="J102" s="53"/>
      <c r="K102" s="53"/>
      <c r="L102" s="54"/>
    </row>
    <row r="103" spans="1:12" x14ac:dyDescent="0.25">
      <c r="A103" s="52"/>
      <c r="B103" s="53"/>
      <c r="C103" s="53"/>
      <c r="D103" s="53"/>
      <c r="E103" s="53"/>
      <c r="F103" s="53"/>
      <c r="G103" s="53"/>
      <c r="H103" s="53"/>
      <c r="I103" s="53"/>
      <c r="J103" s="53"/>
      <c r="K103" s="53"/>
      <c r="L103" s="54"/>
    </row>
    <row r="104" spans="1:12" x14ac:dyDescent="0.25">
      <c r="A104" s="52"/>
      <c r="B104" s="53"/>
      <c r="C104" s="53"/>
      <c r="D104" s="53"/>
      <c r="E104" s="53"/>
      <c r="F104" s="53"/>
      <c r="G104" s="53"/>
      <c r="H104" s="53"/>
      <c r="I104" s="53"/>
      <c r="J104" s="53"/>
      <c r="K104" s="53"/>
      <c r="L104" s="54"/>
    </row>
    <row r="105" spans="1:12" x14ac:dyDescent="0.25">
      <c r="A105" s="52"/>
      <c r="B105" s="53"/>
      <c r="C105" s="53"/>
      <c r="D105" s="53"/>
      <c r="E105" s="53"/>
      <c r="F105" s="53"/>
      <c r="G105" s="53"/>
      <c r="H105" s="53"/>
      <c r="I105" s="53"/>
      <c r="J105" s="53"/>
      <c r="K105" s="53"/>
      <c r="L105" s="54"/>
    </row>
    <row r="106" spans="1:12" x14ac:dyDescent="0.25">
      <c r="A106" s="52"/>
      <c r="B106" s="53"/>
      <c r="C106" s="53"/>
      <c r="D106" s="53"/>
      <c r="E106" s="53"/>
      <c r="F106" s="53"/>
      <c r="G106" s="53"/>
      <c r="H106" s="53"/>
      <c r="I106" s="53"/>
      <c r="J106" s="53"/>
      <c r="K106" s="53"/>
      <c r="L106" s="54"/>
    </row>
    <row r="107" spans="1:12" x14ac:dyDescent="0.25">
      <c r="A107" s="55"/>
      <c r="B107" s="56"/>
      <c r="C107" s="56"/>
      <c r="D107" s="56"/>
      <c r="E107" s="56"/>
      <c r="F107" s="56"/>
      <c r="G107" s="56"/>
      <c r="H107" s="56"/>
      <c r="I107" s="56"/>
      <c r="J107" s="56"/>
      <c r="K107" s="56"/>
      <c r="L107" s="57"/>
    </row>
    <row r="108" spans="1:12" ht="18" x14ac:dyDescent="0.4">
      <c r="A108" s="345" t="str">
        <f>"التصنيف:  "&amp;الرئيسية!E10 &amp; "                                                                                                                                                                                  إشارة المشاركة:  "&amp;الرئيسية!H10</f>
        <v>التصنيف:  متاح                                                                                                                                                                                  إشارة المشاركة:  أبيض</v>
      </c>
      <c r="B108" s="345"/>
      <c r="C108" s="345"/>
      <c r="D108" s="345"/>
      <c r="E108" s="345"/>
      <c r="F108" s="345"/>
      <c r="G108" s="345"/>
      <c r="H108" s="345"/>
      <c r="I108" s="345"/>
      <c r="J108" s="345"/>
      <c r="K108" s="345"/>
      <c r="L108" s="346"/>
    </row>
  </sheetData>
  <sheetProtection password="D7AE" sheet="1" objects="1" scenarios="1"/>
  <mergeCells count="12">
    <mergeCell ref="B40:K40"/>
    <mergeCell ref="A108:L108"/>
    <mergeCell ref="B1:K2"/>
    <mergeCell ref="B3:K3"/>
    <mergeCell ref="B6:C6"/>
    <mergeCell ref="B17:K17"/>
    <mergeCell ref="B19:C19"/>
    <mergeCell ref="B42:C42"/>
    <mergeCell ref="B63:K63"/>
    <mergeCell ref="B65:C65"/>
    <mergeCell ref="B86:K86"/>
    <mergeCell ref="B88:C88"/>
  </mergeCells>
  <conditionalFormatting sqref="C30">
    <cfRule type="cellIs" dxfId="431" priority="1" operator="equal">
      <formula>"Not Applicable"</formula>
    </cfRule>
    <cfRule type="cellIs" dxfId="430" priority="2" operator="equal">
      <formula>"Compliant"</formula>
    </cfRule>
    <cfRule type="cellIs" dxfId="429" priority="3" operator="equal">
      <formula>"Partially Compliant"</formula>
    </cfRule>
    <cfRule type="cellIs" dxfId="428" priority="4" operator="equal">
      <formula>"Non-Compliant"</formula>
    </cfRule>
  </conditionalFormatting>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&amp;R&amp;"Calibri"&amp;11&amp;K000000&amp;"Times New Roman,Regular"&amp;12&amp;G | &amp;P_x000D_&amp;1#&amp;"Courier New"&amp;10&amp;K317100متاح</oddFooter>
    <firstHeader>&amp;R&amp;F</firstHeader>
    <firstFooter>&amp;R&amp;"Calibri"&amp;11&amp;K000000&amp;"Times New Roman,Regular"&amp;12&amp;G | &amp;P_x000D_&amp;1#&amp;"Courier New"&amp;10&amp;K317100متاح</firstFooter>
  </headerFooter>
  <rowBreaks count="3" manualBreakCount="3">
    <brk id="38" max="16383" man="1"/>
    <brk id="61" max="16383" man="1"/>
    <brk id="84" max="16383" man="1"/>
  </rowBreaks>
  <drawing r:id="rId2"/>
  <legacyDrawing r:id="rId3"/>
  <legacyDrawingHF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O121"/>
  <sheetViews>
    <sheetView showGridLines="0" showRowColHeaders="0" showZeros="0" rightToLeft="1" zoomScaleNormal="100" workbookViewId="0"/>
  </sheetViews>
  <sheetFormatPr defaultColWidth="9.140625" defaultRowHeight="18.75" x14ac:dyDescent="0.3"/>
  <cols>
    <col min="1" max="1" width="5.85546875" style="196" customWidth="1"/>
    <col min="2" max="2" width="23.42578125" style="196" customWidth="1"/>
    <col min="3" max="3" width="7.85546875" style="196" customWidth="1"/>
    <col min="4" max="4" width="23.140625" style="196" customWidth="1"/>
    <col min="5" max="5" width="3.140625" style="196" customWidth="1"/>
    <col min="6" max="6" width="10.42578125" style="197" customWidth="1"/>
    <col min="7" max="7" width="10.85546875" style="197" customWidth="1"/>
    <col min="8" max="8" width="29.140625" style="196" customWidth="1"/>
    <col min="9" max="9" width="13.85546875" style="196" customWidth="1"/>
    <col min="10" max="10" width="15.5703125" style="196" hidden="1" customWidth="1"/>
    <col min="11" max="12" width="19.85546875" style="196" customWidth="1"/>
    <col min="13" max="13" width="16.5703125" style="196" customWidth="1"/>
    <col min="14" max="14" width="8.140625" style="196" customWidth="1"/>
    <col min="15" max="16384" width="9.140625" style="196"/>
  </cols>
  <sheetData>
    <row r="1" spans="1:15" s="195" customFormat="1" ht="22.5" customHeight="1" x14ac:dyDescent="0.3">
      <c r="A1" s="200"/>
      <c r="B1" s="201"/>
      <c r="C1" s="201"/>
      <c r="D1" s="201"/>
      <c r="E1" s="201"/>
      <c r="F1" s="202"/>
      <c r="G1" s="202"/>
      <c r="H1" s="201"/>
      <c r="I1" s="203"/>
      <c r="J1" s="203"/>
      <c r="K1" s="203"/>
      <c r="L1" s="203"/>
      <c r="M1" s="203"/>
      <c r="N1" s="204"/>
      <c r="O1" s="205"/>
    </row>
    <row r="2" spans="1:15" s="195" customFormat="1" ht="22.5" customHeight="1" x14ac:dyDescent="0.3">
      <c r="A2" s="206"/>
      <c r="B2" s="111"/>
      <c r="C2" s="111"/>
      <c r="D2" s="111"/>
      <c r="E2" s="111"/>
      <c r="F2" s="198"/>
      <c r="G2" s="198"/>
      <c r="H2" s="111"/>
      <c r="I2" s="199"/>
      <c r="J2" s="199"/>
      <c r="K2" s="199"/>
      <c r="L2" s="199"/>
      <c r="M2" s="199"/>
      <c r="N2" s="113"/>
      <c r="O2" s="207"/>
    </row>
    <row r="3" spans="1:15" s="195" customFormat="1" ht="22.5" customHeight="1" x14ac:dyDescent="0.3">
      <c r="A3" s="206"/>
      <c r="B3" s="111"/>
      <c r="C3" s="111"/>
      <c r="D3" s="111"/>
      <c r="E3" s="111"/>
      <c r="F3" s="198"/>
      <c r="G3" s="198"/>
      <c r="H3" s="111"/>
      <c r="I3" s="199"/>
      <c r="J3" s="199"/>
      <c r="K3" s="199"/>
      <c r="L3" s="199"/>
      <c r="M3" s="199"/>
      <c r="N3" s="113"/>
      <c r="O3" s="207"/>
    </row>
    <row r="4" spans="1:15" s="195" customFormat="1" ht="50.1" customHeight="1" x14ac:dyDescent="0.3">
      <c r="A4" s="206"/>
      <c r="B4" s="111"/>
      <c r="C4" s="111"/>
      <c r="D4" s="111"/>
      <c r="E4" s="111"/>
      <c r="F4" s="198"/>
      <c r="G4" s="198"/>
      <c r="H4" s="111"/>
      <c r="I4" s="199"/>
      <c r="J4" s="199"/>
      <c r="K4" s="199"/>
      <c r="L4" s="199"/>
      <c r="M4" s="199"/>
      <c r="N4" s="113"/>
      <c r="O4" s="207"/>
    </row>
    <row r="5" spans="1:15" s="195" customFormat="1" ht="35.1" customHeight="1" x14ac:dyDescent="0.3">
      <c r="A5" s="208"/>
      <c r="B5" s="209"/>
      <c r="C5" s="209"/>
      <c r="D5" s="209"/>
      <c r="E5" s="209"/>
      <c r="F5" s="110"/>
      <c r="G5" s="110"/>
      <c r="H5" s="209"/>
      <c r="I5" s="59"/>
      <c r="J5" s="59"/>
      <c r="K5" s="59"/>
      <c r="L5" s="59"/>
      <c r="M5" s="59"/>
      <c r="N5" s="113"/>
      <c r="O5" s="207"/>
    </row>
    <row r="6" spans="1:15" s="195" customFormat="1" ht="30" customHeight="1" x14ac:dyDescent="0.3">
      <c r="A6" s="208"/>
      <c r="B6" s="209"/>
      <c r="C6" s="209"/>
      <c r="D6" s="209"/>
      <c r="E6" s="209"/>
      <c r="F6" s="110"/>
      <c r="G6" s="110"/>
      <c r="H6" s="209"/>
      <c r="I6" s="58"/>
      <c r="J6" s="58"/>
      <c r="K6" s="58"/>
      <c r="L6" s="58"/>
      <c r="M6" s="58"/>
      <c r="N6" s="113"/>
      <c r="O6" s="207"/>
    </row>
    <row r="7" spans="1:15" s="195" customFormat="1" ht="30" customHeight="1" x14ac:dyDescent="0.5">
      <c r="A7" s="208"/>
      <c r="B7" s="138" t="s">
        <v>330</v>
      </c>
      <c r="C7" s="369">
        <f>'معلومات أساسية عن الأنظمة'!B12</f>
        <v>5</v>
      </c>
      <c r="D7" s="370"/>
      <c r="E7" s="371"/>
      <c r="F7" s="336" t="s">
        <v>266</v>
      </c>
      <c r="G7" s="337"/>
      <c r="H7" s="372">
        <f>'معلومات أساسية عن الأنظمة'!C12</f>
        <v>0</v>
      </c>
      <c r="I7" s="373"/>
      <c r="J7" s="373"/>
      <c r="K7" s="373"/>
      <c r="L7" s="373"/>
      <c r="M7" s="374"/>
      <c r="N7" s="113"/>
      <c r="O7" s="207"/>
    </row>
    <row r="8" spans="1:15" s="195" customFormat="1" ht="6.95" customHeight="1" x14ac:dyDescent="0.3">
      <c r="A8" s="208"/>
      <c r="B8" s="211"/>
      <c r="C8" s="211"/>
      <c r="D8" s="211"/>
      <c r="E8" s="211"/>
      <c r="F8" s="114"/>
      <c r="G8" s="114"/>
      <c r="H8" s="211"/>
      <c r="I8" s="115"/>
      <c r="J8" s="115"/>
      <c r="K8" s="115"/>
      <c r="L8" s="115"/>
      <c r="M8" s="115"/>
      <c r="N8" s="113"/>
      <c r="O8" s="207"/>
    </row>
    <row r="9" spans="1:15" s="195" customFormat="1" ht="54" x14ac:dyDescent="0.3">
      <c r="A9" s="208"/>
      <c r="B9" s="162" t="s">
        <v>264</v>
      </c>
      <c r="C9" s="341" t="s">
        <v>263</v>
      </c>
      <c r="D9" s="341"/>
      <c r="E9" s="341"/>
      <c r="F9" s="162" t="s">
        <v>267</v>
      </c>
      <c r="G9" s="162" t="s">
        <v>262</v>
      </c>
      <c r="H9" s="162" t="s">
        <v>270</v>
      </c>
      <c r="I9" s="162" t="s">
        <v>12</v>
      </c>
      <c r="J9" s="162"/>
      <c r="K9" s="162" t="s">
        <v>274</v>
      </c>
      <c r="L9" s="162" t="s">
        <v>21</v>
      </c>
      <c r="M9" s="162" t="s">
        <v>49</v>
      </c>
      <c r="N9" s="113"/>
      <c r="O9" s="207"/>
    </row>
    <row r="10" spans="1:15" s="195" customFormat="1" ht="3.95" customHeight="1" x14ac:dyDescent="0.3">
      <c r="A10" s="206"/>
      <c r="B10" s="112"/>
      <c r="C10" s="112"/>
      <c r="D10" s="112"/>
      <c r="E10" s="112"/>
      <c r="F10" s="112"/>
      <c r="G10" s="112"/>
      <c r="H10" s="112"/>
      <c r="I10" s="112"/>
      <c r="J10" s="112"/>
      <c r="K10" s="112"/>
      <c r="L10" s="112"/>
      <c r="M10" s="112"/>
      <c r="N10" s="113"/>
      <c r="O10" s="207"/>
    </row>
    <row r="11" spans="1:15" ht="185.1" customHeight="1" x14ac:dyDescent="0.3">
      <c r="A11" s="212"/>
      <c r="B11" s="342" t="s">
        <v>65</v>
      </c>
      <c r="C11" s="161" t="s">
        <v>64</v>
      </c>
      <c r="D11" s="343" t="s">
        <v>31</v>
      </c>
      <c r="E11" s="344"/>
      <c r="F11" s="133" t="s">
        <v>268</v>
      </c>
      <c r="G11" s="133" t="s">
        <v>61</v>
      </c>
      <c r="H11" s="134" t="s">
        <v>386</v>
      </c>
      <c r="I11" s="141" t="str">
        <f>IF('معلومات أساسية عن الأنظمة'!C12 = "", "مطبق كليًا  - Implemented", 'حالة الالتزام بالضوابط - نظام ١'!I11)</f>
        <v>مطبق كليًا  - Implemented</v>
      </c>
      <c r="J11" s="142" t="s">
        <v>275</v>
      </c>
      <c r="K11" s="142">
        <f>IF('معلومات أساسية عن الأنظمة'!C12 = "", 0, 'حالة الالتزام بالضوابط - نظام ١'!K11)</f>
        <v>0</v>
      </c>
      <c r="L11" s="142">
        <f>IF('معلومات أساسية عن الأنظمة'!C12 = "", 0, 'حالة الالتزام بالضوابط - نظام ١'!L11)</f>
        <v>0</v>
      </c>
      <c r="M11" s="234"/>
      <c r="N11" s="216"/>
      <c r="O11" s="218"/>
    </row>
    <row r="12" spans="1:15" ht="185.1" customHeight="1" x14ac:dyDescent="0.3">
      <c r="A12" s="212"/>
      <c r="B12" s="342"/>
      <c r="C12" s="326" t="s">
        <v>63</v>
      </c>
      <c r="D12" s="327" t="s">
        <v>32</v>
      </c>
      <c r="E12" s="328"/>
      <c r="F12" s="133" t="s">
        <v>268</v>
      </c>
      <c r="G12" s="133" t="s">
        <v>62</v>
      </c>
      <c r="H12" s="134" t="s">
        <v>292</v>
      </c>
      <c r="I12" s="235" t="str">
        <f>IF(J12=3,"مطبق كليًا  - Implemented",IF(J12=0,"لاينطبق - Not Applicable",IF(J12=1,"غير مطبق  - Not Implemented",IF(3&lt;J12&gt;1,"مطبق جزئيًا  - Partially Implemented"," "))))</f>
        <v>مطبق كليًا  - Implemented</v>
      </c>
      <c r="J12" s="142">
        <f>IF(SUM(J13:J14)=0,0,AVERAGEIF(J13:J14,"&lt;&gt;0"))</f>
        <v>3</v>
      </c>
      <c r="K12" s="142"/>
      <c r="L12" s="142"/>
      <c r="M12" s="234">
        <f>IF('معلومات أساسية عن الأنظمة'!C13 = "", 0, 'حالة الالتزام بالضوابط - نظام ١'!M12)</f>
        <v>0</v>
      </c>
      <c r="N12" s="216"/>
      <c r="O12" s="218"/>
    </row>
    <row r="13" spans="1:15" ht="185.1" customHeight="1" x14ac:dyDescent="0.3">
      <c r="A13" s="212"/>
      <c r="B13" s="342"/>
      <c r="C13" s="326"/>
      <c r="D13" s="331"/>
      <c r="E13" s="332"/>
      <c r="F13" s="133" t="s">
        <v>269</v>
      </c>
      <c r="G13" s="133" t="s">
        <v>129</v>
      </c>
      <c r="H13" s="134" t="s">
        <v>130</v>
      </c>
      <c r="I13" s="141" t="s">
        <v>18</v>
      </c>
      <c r="J13" s="142">
        <f>IF(I13="مطبق كليًا  - Implemented",3,IF(I13="مطبق جزئيًا  - Partially Implemented",2,IF(I13="غير مطبق  - Not Implemented",1,0)))</f>
        <v>3</v>
      </c>
      <c r="K13" s="142"/>
      <c r="L13" s="142"/>
      <c r="M13" s="234">
        <f>IF('معلومات أساسية عن الأنظمة'!C14 = "", 0, 'حالة الالتزام بالضوابط - نظام ١'!M13)</f>
        <v>0</v>
      </c>
      <c r="N13" s="216"/>
      <c r="O13" s="218"/>
    </row>
    <row r="14" spans="1:15" ht="185.1" customHeight="1" x14ac:dyDescent="0.3">
      <c r="A14" s="212"/>
      <c r="B14" s="342"/>
      <c r="C14" s="326"/>
      <c r="D14" s="329"/>
      <c r="E14" s="330"/>
      <c r="F14" s="133" t="s">
        <v>269</v>
      </c>
      <c r="G14" s="133" t="s">
        <v>131</v>
      </c>
      <c r="H14" s="134" t="s">
        <v>132</v>
      </c>
      <c r="I14" s="141" t="str">
        <f>IF('معلومات أساسية عن الأنظمة'!C12 = "", "مطبق كليًا  - Implemented", 'حالة الالتزام بالضوابط - نظام ١'!I14)</f>
        <v>مطبق كليًا  - Implemented</v>
      </c>
      <c r="J14" s="142">
        <f>IF(I14="مطبق كليًا  - Implemented",3,IF(I14="مطبق جزئيًا  - Partially Implemented",2,IF(I14="غير مطبق  - Not Implemented",1,0)))</f>
        <v>3</v>
      </c>
      <c r="K14" s="142">
        <f>IF('معلومات أساسية عن الأنظمة'!C12 = "", 0, 'حالة الالتزام بالضوابط - نظام ١'!K14)</f>
        <v>0</v>
      </c>
      <c r="L14" s="142">
        <f>IF('معلومات أساسية عن الأنظمة'!C12 = "", 0, 'حالة الالتزام بالضوابط - نظام ١'!L14)</f>
        <v>0</v>
      </c>
      <c r="M14" s="234">
        <f>IF('معلومات أساسية عن الأنظمة'!C15 = "", 0, 'حالة الالتزام بالضوابط - نظام ١'!M14)</f>
        <v>0</v>
      </c>
      <c r="N14" s="216"/>
      <c r="O14" s="218"/>
    </row>
    <row r="15" spans="1:15" ht="185.1" customHeight="1" x14ac:dyDescent="0.3">
      <c r="A15" s="212"/>
      <c r="B15" s="342"/>
      <c r="C15" s="326" t="s">
        <v>66</v>
      </c>
      <c r="D15" s="327" t="s">
        <v>50</v>
      </c>
      <c r="E15" s="328"/>
      <c r="F15" s="133" t="s">
        <v>268</v>
      </c>
      <c r="G15" s="133" t="s">
        <v>67</v>
      </c>
      <c r="H15" s="214" t="s">
        <v>293</v>
      </c>
      <c r="I15" s="235" t="str">
        <f>IF(J15=3,"مطبق كليًا  - Implemented",IF(J15=0,"لاينطبق - Not Applicable",IF(J15=1,"غير مطبق  - Not Implemented",IF(3&lt;J15&gt;1,"مطبق جزئيًا  - Partially Implemented"," "))))</f>
        <v>مطبق كليًا  - Implemented</v>
      </c>
      <c r="J15" s="142">
        <f>IF(SUM(J16:J17)=0,0,AVERAGEIF(J16:J17,"&lt;&gt;0"))</f>
        <v>3</v>
      </c>
      <c r="K15" s="142"/>
      <c r="L15" s="142"/>
      <c r="M15" s="234">
        <f>IF('معلومات أساسية عن الأنظمة'!C16 = "", 0, 'حالة الالتزام بالضوابط - نظام ١'!M15)</f>
        <v>0</v>
      </c>
      <c r="N15" s="216"/>
      <c r="O15" s="218"/>
    </row>
    <row r="16" spans="1:15" ht="185.1" customHeight="1" x14ac:dyDescent="0.3">
      <c r="A16" s="212"/>
      <c r="B16" s="342"/>
      <c r="C16" s="326"/>
      <c r="D16" s="331"/>
      <c r="E16" s="332"/>
      <c r="F16" s="133" t="s">
        <v>269</v>
      </c>
      <c r="G16" s="133" t="s">
        <v>135</v>
      </c>
      <c r="H16" s="134" t="s">
        <v>133</v>
      </c>
      <c r="I16" s="141" t="s">
        <v>18</v>
      </c>
      <c r="J16" s="142">
        <f>IF(I16="مطبق كليًا  - Implemented",3,IF(I16="مطبق جزئيًا  - Partially Implemented",2,IF(I16="غير مطبق  - Not Implemented",1,0)))</f>
        <v>3</v>
      </c>
      <c r="K16" s="142"/>
      <c r="L16" s="142"/>
      <c r="M16" s="234">
        <f>IF('معلومات أساسية عن الأنظمة'!C17 = "", 0, 'حالة الالتزام بالضوابط - نظام ١'!M16)</f>
        <v>0</v>
      </c>
      <c r="N16" s="216"/>
      <c r="O16" s="218"/>
    </row>
    <row r="17" spans="1:15" ht="185.1" customHeight="1" x14ac:dyDescent="0.3">
      <c r="A17" s="212"/>
      <c r="B17" s="342"/>
      <c r="C17" s="326"/>
      <c r="D17" s="331"/>
      <c r="E17" s="332"/>
      <c r="F17" s="133" t="s">
        <v>269</v>
      </c>
      <c r="G17" s="133" t="s">
        <v>136</v>
      </c>
      <c r="H17" s="134" t="s">
        <v>134</v>
      </c>
      <c r="I17" s="141" t="s">
        <v>18</v>
      </c>
      <c r="J17" s="142">
        <f>IF(I17="مطبق كليًا  - Implemented",3,IF(I17="مطبق جزئيًا  - Partially Implemented",2,IF(I17="غير مطبق  - Not Implemented",1,0)))</f>
        <v>3</v>
      </c>
      <c r="K17" s="142"/>
      <c r="L17" s="142"/>
      <c r="M17" s="234">
        <f>IF('معلومات أساسية عن الأنظمة'!C18 = "", 0, 'حالة الالتزام بالضوابط - نظام ١'!M17)</f>
        <v>0</v>
      </c>
      <c r="N17" s="216"/>
      <c r="O17" s="218"/>
    </row>
    <row r="18" spans="1:15" ht="185.1" customHeight="1" x14ac:dyDescent="0.3">
      <c r="A18" s="212"/>
      <c r="B18" s="342"/>
      <c r="C18" s="326"/>
      <c r="D18" s="331"/>
      <c r="E18" s="332"/>
      <c r="F18" s="133" t="s">
        <v>268</v>
      </c>
      <c r="G18" s="133" t="s">
        <v>68</v>
      </c>
      <c r="H18" s="214" t="s">
        <v>294</v>
      </c>
      <c r="I18" s="235" t="str">
        <f>IF(J18=3,"مطبق كليًا  - Implemented",IF(J18=0,"لاينطبق - Not Applicable",IF(J18=1,"غير مطبق  - Not Implemented",IF(3&lt;J18&gt;1,"مطبق جزئيًا  - Partially Implemented"," "))))</f>
        <v>مطبق كليًا  - Implemented</v>
      </c>
      <c r="J18" s="142">
        <f>IF(SUM(J19:J22)=0,0,AVERAGEIF(J19:J22,"&lt;&gt;0"))</f>
        <v>3</v>
      </c>
      <c r="K18" s="142"/>
      <c r="L18" s="142"/>
      <c r="M18" s="234">
        <f>IF('معلومات أساسية عن الأنظمة'!C19 = "", 0, 'حالة الالتزام بالضوابط - نظام ١'!M18)</f>
        <v>0</v>
      </c>
      <c r="N18" s="216"/>
      <c r="O18" s="218"/>
    </row>
    <row r="19" spans="1:15" ht="182.1" customHeight="1" x14ac:dyDescent="0.3">
      <c r="A19" s="212"/>
      <c r="B19" s="342"/>
      <c r="C19" s="326"/>
      <c r="D19" s="331"/>
      <c r="E19" s="332"/>
      <c r="F19" s="133" t="s">
        <v>269</v>
      </c>
      <c r="G19" s="133" t="s">
        <v>137</v>
      </c>
      <c r="H19" s="134" t="s">
        <v>138</v>
      </c>
      <c r="I19" s="141" t="s">
        <v>18</v>
      </c>
      <c r="J19" s="142">
        <f>IF(I19="مطبق كليًا  - Implemented",3,IF(I19="مطبق جزئيًا  - Partially Implemented",2,IF(I19="غير مطبق  - Not Implemented",1,0)))</f>
        <v>3</v>
      </c>
      <c r="K19" s="142"/>
      <c r="L19" s="142"/>
      <c r="M19" s="234">
        <f>IF('معلومات أساسية عن الأنظمة'!C20 = "", 0, 'حالة الالتزام بالضوابط - نظام ١'!M19)</f>
        <v>0</v>
      </c>
      <c r="N19" s="216"/>
      <c r="O19" s="218"/>
    </row>
    <row r="20" spans="1:15" ht="185.1" customHeight="1" x14ac:dyDescent="0.3">
      <c r="A20" s="212"/>
      <c r="B20" s="342"/>
      <c r="C20" s="326"/>
      <c r="D20" s="331"/>
      <c r="E20" s="332"/>
      <c r="F20" s="133" t="s">
        <v>269</v>
      </c>
      <c r="G20" s="133" t="s">
        <v>141</v>
      </c>
      <c r="H20" s="134" t="s">
        <v>283</v>
      </c>
      <c r="I20" s="141" t="s">
        <v>18</v>
      </c>
      <c r="J20" s="142">
        <f>IF(I20="مطبق كليًا  - Implemented",3,IF(I20="مطبق جزئيًا  - Partially Implemented",2,IF(I20="غير مطبق  - Not Implemented",1,0)))</f>
        <v>3</v>
      </c>
      <c r="K20" s="142"/>
      <c r="L20" s="142"/>
      <c r="M20" s="234">
        <f>IF('معلومات أساسية عن الأنظمة'!C21 = "", 0, 'حالة الالتزام بالضوابط - نظام ١'!M20)</f>
        <v>0</v>
      </c>
      <c r="N20" s="216"/>
      <c r="O20" s="218"/>
    </row>
    <row r="21" spans="1:15" ht="185.1" customHeight="1" x14ac:dyDescent="0.3">
      <c r="A21" s="212"/>
      <c r="B21" s="342"/>
      <c r="C21" s="326"/>
      <c r="D21" s="331"/>
      <c r="E21" s="332"/>
      <c r="F21" s="133" t="s">
        <v>269</v>
      </c>
      <c r="G21" s="133" t="s">
        <v>142</v>
      </c>
      <c r="H21" s="134" t="s">
        <v>139</v>
      </c>
      <c r="I21" s="141" t="s">
        <v>18</v>
      </c>
      <c r="J21" s="142">
        <f>IF(I21="مطبق كليًا  - Implemented",3,IF(I21="مطبق جزئيًا  - Partially Implemented",2,IF(I21="غير مطبق  - Not Implemented",1,0)))</f>
        <v>3</v>
      </c>
      <c r="K21" s="142"/>
      <c r="L21" s="142"/>
      <c r="M21" s="234">
        <f>IF('معلومات أساسية عن الأنظمة'!C22 = "", 0, 'حالة الالتزام بالضوابط - نظام ١'!M21)</f>
        <v>0</v>
      </c>
      <c r="N21" s="216"/>
      <c r="O21" s="218"/>
    </row>
    <row r="22" spans="1:15" ht="185.1" customHeight="1" x14ac:dyDescent="0.3">
      <c r="A22" s="212"/>
      <c r="B22" s="342"/>
      <c r="C22" s="326"/>
      <c r="D22" s="329"/>
      <c r="E22" s="330"/>
      <c r="F22" s="133" t="s">
        <v>269</v>
      </c>
      <c r="G22" s="133" t="s">
        <v>124</v>
      </c>
      <c r="H22" s="134" t="s">
        <v>140</v>
      </c>
      <c r="I22" s="141" t="s">
        <v>18</v>
      </c>
      <c r="J22" s="142">
        <f>IF(I22="مطبق كليًا  - Implemented",3,IF(I22="مطبق جزئيًا  - Partially Implemented",2,IF(I22="غير مطبق  - Not Implemented",1,0)))</f>
        <v>3</v>
      </c>
      <c r="K22" s="142"/>
      <c r="L22" s="142"/>
      <c r="M22" s="234">
        <f>IF('معلومات أساسية عن الأنظمة'!C23 = "", 0, 'حالة الالتزام بالضوابط - نظام ١'!M22)</f>
        <v>0</v>
      </c>
      <c r="N22" s="216"/>
      <c r="O22" s="218"/>
    </row>
    <row r="23" spans="1:15" ht="185.1" customHeight="1" x14ac:dyDescent="0.3">
      <c r="A23" s="212"/>
      <c r="B23" s="342"/>
      <c r="C23" s="326" t="s">
        <v>69</v>
      </c>
      <c r="D23" s="327" t="s">
        <v>51</v>
      </c>
      <c r="E23" s="328"/>
      <c r="F23" s="133" t="s">
        <v>268</v>
      </c>
      <c r="G23" s="133" t="s">
        <v>70</v>
      </c>
      <c r="H23" s="134" t="s">
        <v>295</v>
      </c>
      <c r="I23" s="141" t="s">
        <v>18</v>
      </c>
      <c r="J23" s="142" t="s">
        <v>275</v>
      </c>
      <c r="K23" s="142"/>
      <c r="L23" s="142"/>
      <c r="M23" s="234">
        <f>IF('معلومات أساسية عن الأنظمة'!C24 = "", 0, 'حالة الالتزام بالضوابط - نظام ١'!M23)</f>
        <v>0</v>
      </c>
      <c r="N23" s="216"/>
      <c r="O23" s="218"/>
    </row>
    <row r="24" spans="1:15" ht="185.1" customHeight="1" x14ac:dyDescent="0.3">
      <c r="A24" s="212"/>
      <c r="B24" s="342"/>
      <c r="C24" s="326"/>
      <c r="D24" s="329"/>
      <c r="E24" s="330"/>
      <c r="F24" s="133" t="s">
        <v>268</v>
      </c>
      <c r="G24" s="133" t="s">
        <v>71</v>
      </c>
      <c r="H24" s="134" t="s">
        <v>296</v>
      </c>
      <c r="I24" s="141" t="s">
        <v>18</v>
      </c>
      <c r="J24" s="142" t="s">
        <v>275</v>
      </c>
      <c r="K24" s="142"/>
      <c r="L24" s="142"/>
      <c r="M24" s="234">
        <f>IF('معلومات أساسية عن الأنظمة'!C25 = "", 0, 'حالة الالتزام بالضوابط - نظام ١'!M24)</f>
        <v>0</v>
      </c>
      <c r="N24" s="216"/>
      <c r="O24" s="218"/>
    </row>
    <row r="25" spans="1:15" ht="185.1" customHeight="1" x14ac:dyDescent="0.3">
      <c r="A25" s="212"/>
      <c r="B25" s="342"/>
      <c r="C25" s="326" t="s">
        <v>72</v>
      </c>
      <c r="D25" s="327" t="s">
        <v>33</v>
      </c>
      <c r="E25" s="328"/>
      <c r="F25" s="133" t="s">
        <v>268</v>
      </c>
      <c r="G25" s="133" t="s">
        <v>73</v>
      </c>
      <c r="H25" s="214" t="s">
        <v>297</v>
      </c>
      <c r="I25" s="235" t="str">
        <f>IF(J25=3,"مطبق كليًا  - Implemented",IF(J25=0,"لاينطبق - Not Applicable",IF(J25=1,"غير مطبق  - Not Implemented",IF(3&lt;J25&gt;1,"مطبق جزئيًا  - Partially Implemented"," "))))</f>
        <v>مطبق كليًا  - Implemented</v>
      </c>
      <c r="J25" s="142">
        <f>IF(SUM(J26:J27)=0,0,AVERAGEIF(J26:J27,"&lt;&gt;0"))</f>
        <v>3</v>
      </c>
      <c r="K25" s="142"/>
      <c r="L25" s="142"/>
      <c r="M25" s="234">
        <f>IF('معلومات أساسية عن الأنظمة'!C26 = "", 0, 'حالة الالتزام بالضوابط - نظام ١'!M25)</f>
        <v>0</v>
      </c>
      <c r="N25" s="216"/>
      <c r="O25" s="218"/>
    </row>
    <row r="26" spans="1:15" ht="185.1" customHeight="1" x14ac:dyDescent="0.3">
      <c r="A26" s="212"/>
      <c r="B26" s="342"/>
      <c r="C26" s="326"/>
      <c r="D26" s="331"/>
      <c r="E26" s="332"/>
      <c r="F26" s="133" t="s">
        <v>269</v>
      </c>
      <c r="G26" s="133" t="s">
        <v>143</v>
      </c>
      <c r="H26" s="134" t="s">
        <v>144</v>
      </c>
      <c r="I26" s="141" t="s">
        <v>18</v>
      </c>
      <c r="J26" s="142">
        <f>IF(I26="مطبق كليًا  - Implemented",3,IF(I26="مطبق جزئيًا  - Partially Implemented",2,IF(I26="غير مطبق  - Not Implemented",1,0)))</f>
        <v>3</v>
      </c>
      <c r="K26" s="142"/>
      <c r="L26" s="142"/>
      <c r="M26" s="234">
        <f>IF('معلومات أساسية عن الأنظمة'!C27 = "", 0, 'حالة الالتزام بالضوابط - نظام ١'!M26)</f>
        <v>0</v>
      </c>
      <c r="N26" s="216"/>
      <c r="O26" s="218"/>
    </row>
    <row r="27" spans="1:15" ht="185.1" customHeight="1" x14ac:dyDescent="0.3">
      <c r="A27" s="212"/>
      <c r="B27" s="342"/>
      <c r="C27" s="326"/>
      <c r="D27" s="329"/>
      <c r="E27" s="330"/>
      <c r="F27" s="133" t="s">
        <v>269</v>
      </c>
      <c r="G27" s="133" t="s">
        <v>145</v>
      </c>
      <c r="H27" s="134" t="s">
        <v>146</v>
      </c>
      <c r="I27" s="141" t="s">
        <v>18</v>
      </c>
      <c r="J27" s="142">
        <f>IF(I27="مطبق كليًا  - Implemented",3,IF(I27="مطبق جزئيًا  - Partially Implemented",2,IF(I27="غير مطبق  - Not Implemented",1,0)))</f>
        <v>3</v>
      </c>
      <c r="K27" s="142"/>
      <c r="L27" s="142"/>
      <c r="M27" s="234">
        <f>IF('معلومات أساسية عن الأنظمة'!C28 = "", 0, 'حالة الالتزام بالضوابط - نظام ١'!M27)</f>
        <v>0</v>
      </c>
      <c r="N27" s="216"/>
      <c r="O27" s="218"/>
    </row>
    <row r="28" spans="1:15" ht="185.1" customHeight="1" x14ac:dyDescent="0.3">
      <c r="A28" s="212"/>
      <c r="B28" s="317" t="s">
        <v>74</v>
      </c>
      <c r="C28" s="302" t="s">
        <v>75</v>
      </c>
      <c r="D28" s="303" t="s">
        <v>27</v>
      </c>
      <c r="E28" s="304"/>
      <c r="F28" s="133" t="s">
        <v>268</v>
      </c>
      <c r="G28" s="133" t="s">
        <v>76</v>
      </c>
      <c r="H28" s="134" t="s">
        <v>298</v>
      </c>
      <c r="I28" s="235" t="str">
        <f>IF(J28=3,"مطبق كليًا  - Implemented",IF(J28=0,"لاينطبق - Not Applicable",IF(J28=1,"غير مطبق  - Not Implemented",IF(3&lt;J28&gt;1,"مطبق جزئيًا  - Partially Implemented"," "))))</f>
        <v>مطبق كليًا  - Implemented</v>
      </c>
      <c r="J28" s="142">
        <f>IF(SUM(J29:J30)=0,0,AVERAGEIF(J29:J30,"&lt;&gt;0"))</f>
        <v>3</v>
      </c>
      <c r="K28" s="142"/>
      <c r="L28" s="142"/>
      <c r="M28" s="234">
        <f>IF('معلومات أساسية عن الأنظمة'!C29 = "", 0, 'حالة الالتزام بالضوابط - نظام ١'!M28)</f>
        <v>0</v>
      </c>
      <c r="N28" s="216"/>
      <c r="O28" s="218"/>
    </row>
    <row r="29" spans="1:15" ht="185.1" customHeight="1" x14ac:dyDescent="0.3">
      <c r="A29" s="212"/>
      <c r="B29" s="317"/>
      <c r="C29" s="302"/>
      <c r="D29" s="305"/>
      <c r="E29" s="306"/>
      <c r="F29" s="133" t="s">
        <v>269</v>
      </c>
      <c r="G29" s="133" t="s">
        <v>147</v>
      </c>
      <c r="H29" s="135" t="s">
        <v>299</v>
      </c>
      <c r="I29" s="141" t="s">
        <v>18</v>
      </c>
      <c r="J29" s="142">
        <f>IF(I29="مطبق كليًا  - Implemented",3,IF(I29="مطبق جزئيًا  - Partially Implemented",2,IF(I29="غير مطبق  - Not Implemented",1,0)))</f>
        <v>3</v>
      </c>
      <c r="K29" s="142"/>
      <c r="L29" s="142"/>
      <c r="M29" s="234">
        <f>IF('معلومات أساسية عن الأنظمة'!C30 = "", 0, 'حالة الالتزام بالضوابط - نظام ١'!M29)</f>
        <v>0</v>
      </c>
      <c r="N29" s="216"/>
      <c r="O29" s="218"/>
    </row>
    <row r="30" spans="1:15" ht="185.1" customHeight="1" x14ac:dyDescent="0.3">
      <c r="A30" s="212"/>
      <c r="B30" s="317"/>
      <c r="C30" s="302"/>
      <c r="D30" s="307"/>
      <c r="E30" s="308"/>
      <c r="F30" s="133" t="s">
        <v>269</v>
      </c>
      <c r="G30" s="133" t="s">
        <v>148</v>
      </c>
      <c r="H30" s="135" t="s">
        <v>149</v>
      </c>
      <c r="I30" s="141" t="s">
        <v>18</v>
      </c>
      <c r="J30" s="142">
        <f>IF(I30="مطبق كليًا  - Implemented",3,IF(I30="مطبق جزئيًا  - Partially Implemented",2,IF(I30="غير مطبق  - Not Implemented",1,0)))</f>
        <v>3</v>
      </c>
      <c r="K30" s="142"/>
      <c r="L30" s="142"/>
      <c r="M30" s="234">
        <f>IF('معلومات أساسية عن الأنظمة'!C31 = "", 0, 'حالة الالتزام بالضوابط - نظام ١'!M30)</f>
        <v>0</v>
      </c>
      <c r="N30" s="216"/>
      <c r="O30" s="218"/>
    </row>
    <row r="31" spans="1:15" ht="185.1" customHeight="1" x14ac:dyDescent="0.3">
      <c r="A31" s="212"/>
      <c r="B31" s="317"/>
      <c r="C31" s="302" t="s">
        <v>77</v>
      </c>
      <c r="D31" s="303" t="s">
        <v>25</v>
      </c>
      <c r="E31" s="304"/>
      <c r="F31" s="133" t="s">
        <v>268</v>
      </c>
      <c r="G31" s="133" t="s">
        <v>78</v>
      </c>
      <c r="H31" s="134" t="s">
        <v>300</v>
      </c>
      <c r="I31" s="235" t="str">
        <f>IF(J31=3,"مطبق كليًا  - Implemented",IF(J31=0,"لاينطبق - Not Applicable",IF(J31=1,"غير مطبق  - Not Implemented",IF(3&lt;J31&gt;1,"مطبق جزئيًا  - Partially Implemented"," "))))</f>
        <v>مطبق كليًا  - Implemented</v>
      </c>
      <c r="J31" s="142">
        <f>IF(SUM(J32:J39)=0,0,AVERAGEIF(J32:J39,"&lt;&gt;0"))</f>
        <v>3</v>
      </c>
      <c r="K31" s="142"/>
      <c r="L31" s="142"/>
      <c r="M31" s="234">
        <f>IF('معلومات أساسية عن الأنظمة'!C32 = "", 0, 'حالة الالتزام بالضوابط - نظام ١'!M31)</f>
        <v>0</v>
      </c>
      <c r="N31" s="216"/>
      <c r="O31" s="218"/>
    </row>
    <row r="32" spans="1:15" ht="185.1" customHeight="1" x14ac:dyDescent="0.3">
      <c r="A32" s="212"/>
      <c r="B32" s="317"/>
      <c r="C32" s="302"/>
      <c r="D32" s="305"/>
      <c r="E32" s="306"/>
      <c r="F32" s="133" t="s">
        <v>269</v>
      </c>
      <c r="G32" s="133" t="s">
        <v>150</v>
      </c>
      <c r="H32" s="135" t="s">
        <v>151</v>
      </c>
      <c r="I32" s="141" t="s">
        <v>18</v>
      </c>
      <c r="J32" s="142">
        <f t="shared" ref="J32:J39" si="0">IF(I32="مطبق كليًا  - Implemented",3,IF(I32="مطبق جزئيًا  - Partially Implemented",2,IF(I32="غير مطبق  - Not Implemented",1,0)))</f>
        <v>3</v>
      </c>
      <c r="K32" s="142"/>
      <c r="L32" s="142"/>
      <c r="M32" s="234">
        <f>IF('معلومات أساسية عن الأنظمة'!C33 = "", 0, 'حالة الالتزام بالضوابط - نظام ١'!M32)</f>
        <v>0</v>
      </c>
      <c r="N32" s="216"/>
      <c r="O32" s="218"/>
    </row>
    <row r="33" spans="1:15" ht="185.1" customHeight="1" x14ac:dyDescent="0.3">
      <c r="A33" s="212"/>
      <c r="B33" s="317"/>
      <c r="C33" s="302"/>
      <c r="D33" s="305"/>
      <c r="E33" s="306"/>
      <c r="F33" s="133" t="s">
        <v>269</v>
      </c>
      <c r="G33" s="133" t="s">
        <v>153</v>
      </c>
      <c r="H33" s="135" t="s">
        <v>152</v>
      </c>
      <c r="I33" s="141" t="s">
        <v>18</v>
      </c>
      <c r="J33" s="142">
        <f t="shared" si="0"/>
        <v>3</v>
      </c>
      <c r="K33" s="142"/>
      <c r="L33" s="142"/>
      <c r="M33" s="234">
        <f>IF('معلومات أساسية عن الأنظمة'!C34 = "", 0, 'حالة الالتزام بالضوابط - نظام ١'!M33)</f>
        <v>0</v>
      </c>
      <c r="N33" s="216"/>
      <c r="O33" s="218"/>
    </row>
    <row r="34" spans="1:15" ht="185.1" customHeight="1" x14ac:dyDescent="0.3">
      <c r="A34" s="212"/>
      <c r="B34" s="317"/>
      <c r="C34" s="302"/>
      <c r="D34" s="305"/>
      <c r="E34" s="306"/>
      <c r="F34" s="133" t="s">
        <v>269</v>
      </c>
      <c r="G34" s="133" t="s">
        <v>155</v>
      </c>
      <c r="H34" s="135" t="s">
        <v>154</v>
      </c>
      <c r="I34" s="141" t="s">
        <v>18</v>
      </c>
      <c r="J34" s="142">
        <f t="shared" si="0"/>
        <v>3</v>
      </c>
      <c r="K34" s="142"/>
      <c r="L34" s="142"/>
      <c r="M34" s="234">
        <f>IF('معلومات أساسية عن الأنظمة'!C35 = "", 0, 'حالة الالتزام بالضوابط - نظام ١'!M34)</f>
        <v>0</v>
      </c>
      <c r="N34" s="216"/>
      <c r="O34" s="218"/>
    </row>
    <row r="35" spans="1:15" ht="185.1" customHeight="1" x14ac:dyDescent="0.3">
      <c r="A35" s="212"/>
      <c r="B35" s="317"/>
      <c r="C35" s="302"/>
      <c r="D35" s="305"/>
      <c r="E35" s="306"/>
      <c r="F35" s="133" t="s">
        <v>269</v>
      </c>
      <c r="G35" s="133" t="s">
        <v>120</v>
      </c>
      <c r="H35" s="135" t="s">
        <v>156</v>
      </c>
      <c r="I35" s="141" t="s">
        <v>18</v>
      </c>
      <c r="J35" s="142">
        <f t="shared" si="0"/>
        <v>3</v>
      </c>
      <c r="K35" s="142"/>
      <c r="L35" s="142"/>
      <c r="M35" s="234">
        <f>IF('معلومات أساسية عن الأنظمة'!C36 = "", 0, 'حالة الالتزام بالضوابط - نظام ١'!M35)</f>
        <v>0</v>
      </c>
      <c r="N35" s="216"/>
      <c r="O35" s="218"/>
    </row>
    <row r="36" spans="1:15" ht="185.1" customHeight="1" x14ac:dyDescent="0.3">
      <c r="A36" s="212"/>
      <c r="B36" s="317"/>
      <c r="C36" s="302"/>
      <c r="D36" s="305"/>
      <c r="E36" s="306"/>
      <c r="F36" s="133" t="s">
        <v>269</v>
      </c>
      <c r="G36" s="133" t="s">
        <v>158</v>
      </c>
      <c r="H36" s="135" t="s">
        <v>157</v>
      </c>
      <c r="I36" s="141" t="s">
        <v>18</v>
      </c>
      <c r="J36" s="142">
        <f t="shared" si="0"/>
        <v>3</v>
      </c>
      <c r="K36" s="142"/>
      <c r="L36" s="142"/>
      <c r="M36" s="234">
        <f>IF('معلومات أساسية عن الأنظمة'!C37 = "", 0, 'حالة الالتزام بالضوابط - نظام ١'!M36)</f>
        <v>0</v>
      </c>
      <c r="N36" s="216"/>
      <c r="O36" s="218"/>
    </row>
    <row r="37" spans="1:15" ht="185.1" customHeight="1" x14ac:dyDescent="0.3">
      <c r="A37" s="212"/>
      <c r="B37" s="317"/>
      <c r="C37" s="302"/>
      <c r="D37" s="305"/>
      <c r="E37" s="306"/>
      <c r="F37" s="133" t="s">
        <v>269</v>
      </c>
      <c r="G37" s="133" t="s">
        <v>160</v>
      </c>
      <c r="H37" s="135" t="s">
        <v>159</v>
      </c>
      <c r="I37" s="141" t="s">
        <v>18</v>
      </c>
      <c r="J37" s="142">
        <f t="shared" si="0"/>
        <v>3</v>
      </c>
      <c r="K37" s="142"/>
      <c r="L37" s="142"/>
      <c r="M37" s="234">
        <f>IF('معلومات أساسية عن الأنظمة'!C38 = "", 0, 'حالة الالتزام بالضوابط - نظام ١'!M37)</f>
        <v>0</v>
      </c>
      <c r="N37" s="216"/>
      <c r="O37" s="218"/>
    </row>
    <row r="38" spans="1:15" ht="185.1" customHeight="1" x14ac:dyDescent="0.3">
      <c r="A38" s="212"/>
      <c r="B38" s="317"/>
      <c r="C38" s="302"/>
      <c r="D38" s="305"/>
      <c r="E38" s="306"/>
      <c r="F38" s="133" t="s">
        <v>269</v>
      </c>
      <c r="G38" s="133" t="s">
        <v>161</v>
      </c>
      <c r="H38" s="135" t="s">
        <v>162</v>
      </c>
      <c r="I38" s="141" t="s">
        <v>18</v>
      </c>
      <c r="J38" s="142">
        <f t="shared" si="0"/>
        <v>3</v>
      </c>
      <c r="K38" s="142"/>
      <c r="L38" s="142"/>
      <c r="M38" s="234">
        <f>IF('معلومات أساسية عن الأنظمة'!C39 = "", 0, 'حالة الالتزام بالضوابط - نظام ١'!M38)</f>
        <v>0</v>
      </c>
      <c r="N38" s="216"/>
      <c r="O38" s="218"/>
    </row>
    <row r="39" spans="1:15" ht="214.5" x14ac:dyDescent="0.3">
      <c r="A39" s="212"/>
      <c r="B39" s="317"/>
      <c r="C39" s="302"/>
      <c r="D39" s="305"/>
      <c r="E39" s="306"/>
      <c r="F39" s="133" t="s">
        <v>269</v>
      </c>
      <c r="G39" s="133" t="s">
        <v>163</v>
      </c>
      <c r="H39" s="135" t="s">
        <v>164</v>
      </c>
      <c r="I39" s="141" t="s">
        <v>18</v>
      </c>
      <c r="J39" s="142">
        <f t="shared" si="0"/>
        <v>3</v>
      </c>
      <c r="K39" s="142"/>
      <c r="L39" s="142"/>
      <c r="M39" s="234">
        <f>IF('معلومات أساسية عن الأنظمة'!C40 = "", 0, 'حالة الالتزام بالضوابط - نظام ١'!M39)</f>
        <v>0</v>
      </c>
      <c r="N39" s="216"/>
      <c r="O39" s="218"/>
    </row>
    <row r="40" spans="1:15" ht="185.1" customHeight="1" x14ac:dyDescent="0.3">
      <c r="A40" s="212"/>
      <c r="B40" s="317"/>
      <c r="C40" s="302"/>
      <c r="D40" s="307"/>
      <c r="E40" s="308"/>
      <c r="F40" s="133" t="s">
        <v>268</v>
      </c>
      <c r="G40" s="133" t="s">
        <v>79</v>
      </c>
      <c r="H40" s="134" t="s">
        <v>301</v>
      </c>
      <c r="I40" s="141" t="s">
        <v>18</v>
      </c>
      <c r="J40" s="142" t="s">
        <v>275</v>
      </c>
      <c r="K40" s="142"/>
      <c r="L40" s="142"/>
      <c r="M40" s="234">
        <f>IF('معلومات أساسية عن الأنظمة'!C41 = "", 0, 'حالة الالتزام بالضوابط - نظام ١'!M40)</f>
        <v>0</v>
      </c>
      <c r="N40" s="216"/>
      <c r="O40" s="218"/>
    </row>
    <row r="41" spans="1:15" ht="185.1" customHeight="1" x14ac:dyDescent="0.3">
      <c r="A41" s="212"/>
      <c r="B41" s="317"/>
      <c r="C41" s="302" t="s">
        <v>80</v>
      </c>
      <c r="D41" s="303" t="s">
        <v>52</v>
      </c>
      <c r="E41" s="304"/>
      <c r="F41" s="133" t="s">
        <v>268</v>
      </c>
      <c r="G41" s="133" t="s">
        <v>81</v>
      </c>
      <c r="H41" s="134" t="s">
        <v>302</v>
      </c>
      <c r="I41" s="235" t="str">
        <f>IF(J41=3,"مطبق كليًا  - Implemented",IF(J41=0,"لاينطبق - Not Applicable",IF(J41=1,"غير مطبق  - Not Implemented",IF(3&lt;J41&gt;1,"مطبق جزئيًا  - Partially Implemented"," "))))</f>
        <v>مطبق كليًا  - Implemented</v>
      </c>
      <c r="J41" s="142">
        <f>IF(SUM(J42:J49)=0,0,AVERAGEIF(J42:J49,"&lt;&gt;0"))</f>
        <v>3</v>
      </c>
      <c r="K41" s="142"/>
      <c r="L41" s="142"/>
      <c r="M41" s="234">
        <f>IF('معلومات أساسية عن الأنظمة'!C42 = "", 0, 'حالة الالتزام بالضوابط - نظام ١'!M41)</f>
        <v>0</v>
      </c>
      <c r="N41" s="216"/>
      <c r="O41" s="218"/>
    </row>
    <row r="42" spans="1:15" ht="185.1" customHeight="1" x14ac:dyDescent="0.3">
      <c r="A42" s="212"/>
      <c r="B42" s="317"/>
      <c r="C42" s="302"/>
      <c r="D42" s="305"/>
      <c r="E42" s="306"/>
      <c r="F42" s="133" t="s">
        <v>269</v>
      </c>
      <c r="G42" s="133" t="s">
        <v>174</v>
      </c>
      <c r="H42" s="134" t="s">
        <v>173</v>
      </c>
      <c r="I42" s="141" t="s">
        <v>18</v>
      </c>
      <c r="J42" s="142">
        <f t="shared" ref="J42:J76" si="1">IF(I42="مطبق كليًا  - Implemented",3,IF(I42="مطبق جزئيًا  - Partially Implemented",2,IF(I42="غير مطبق  - Not Implemented",1,0)))</f>
        <v>3</v>
      </c>
      <c r="K42" s="142"/>
      <c r="L42" s="142"/>
      <c r="M42" s="234">
        <f>IF('معلومات أساسية عن الأنظمة'!C43 = "", 0, 'حالة الالتزام بالضوابط - نظام ١'!M42)</f>
        <v>0</v>
      </c>
      <c r="N42" s="216"/>
      <c r="O42" s="218"/>
    </row>
    <row r="43" spans="1:15" ht="185.1" customHeight="1" x14ac:dyDescent="0.3">
      <c r="A43" s="212"/>
      <c r="B43" s="317"/>
      <c r="C43" s="302"/>
      <c r="D43" s="305"/>
      <c r="E43" s="306"/>
      <c r="F43" s="133" t="s">
        <v>269</v>
      </c>
      <c r="G43" s="133" t="s">
        <v>175</v>
      </c>
      <c r="H43" s="134" t="s">
        <v>284</v>
      </c>
      <c r="I43" s="141" t="s">
        <v>18</v>
      </c>
      <c r="J43" s="142">
        <f t="shared" si="1"/>
        <v>3</v>
      </c>
      <c r="K43" s="142"/>
      <c r="L43" s="142"/>
      <c r="M43" s="234">
        <f>IF('معلومات أساسية عن الأنظمة'!C44 = "", 0, 'حالة الالتزام بالضوابط - نظام ١'!M43)</f>
        <v>0</v>
      </c>
      <c r="N43" s="216"/>
      <c r="O43" s="218"/>
    </row>
    <row r="44" spans="1:15" ht="185.1" customHeight="1" x14ac:dyDescent="0.3">
      <c r="A44" s="212"/>
      <c r="B44" s="317"/>
      <c r="C44" s="302"/>
      <c r="D44" s="305"/>
      <c r="E44" s="306"/>
      <c r="F44" s="133" t="s">
        <v>269</v>
      </c>
      <c r="G44" s="133" t="s">
        <v>116</v>
      </c>
      <c r="H44" s="134" t="s">
        <v>176</v>
      </c>
      <c r="I44" s="141" t="s">
        <v>18</v>
      </c>
      <c r="J44" s="142">
        <f t="shared" si="1"/>
        <v>3</v>
      </c>
      <c r="K44" s="142"/>
      <c r="L44" s="142"/>
      <c r="M44" s="234">
        <f>IF('معلومات أساسية عن الأنظمة'!C45 = "", 0, 'حالة الالتزام بالضوابط - نظام ١'!M44)</f>
        <v>0</v>
      </c>
      <c r="N44" s="216"/>
      <c r="O44" s="218"/>
    </row>
    <row r="45" spans="1:15" ht="185.1" customHeight="1" x14ac:dyDescent="0.3">
      <c r="A45" s="212"/>
      <c r="B45" s="317"/>
      <c r="C45" s="302"/>
      <c r="D45" s="305"/>
      <c r="E45" s="306"/>
      <c r="F45" s="133" t="s">
        <v>269</v>
      </c>
      <c r="G45" s="133" t="s">
        <v>121</v>
      </c>
      <c r="H45" s="134" t="s">
        <v>285</v>
      </c>
      <c r="I45" s="141" t="s">
        <v>18</v>
      </c>
      <c r="J45" s="142">
        <f t="shared" si="1"/>
        <v>3</v>
      </c>
      <c r="K45" s="142"/>
      <c r="L45" s="142"/>
      <c r="M45" s="234">
        <f>IF('معلومات أساسية عن الأنظمة'!C46 = "", 0, 'حالة الالتزام بالضوابط - نظام ١'!M45)</f>
        <v>0</v>
      </c>
      <c r="N45" s="216"/>
      <c r="O45" s="218"/>
    </row>
    <row r="46" spans="1:15" ht="185.1" customHeight="1" x14ac:dyDescent="0.3">
      <c r="A46" s="212"/>
      <c r="B46" s="317"/>
      <c r="C46" s="302"/>
      <c r="D46" s="305"/>
      <c r="E46" s="306"/>
      <c r="F46" s="133" t="s">
        <v>269</v>
      </c>
      <c r="G46" s="133" t="s">
        <v>125</v>
      </c>
      <c r="H46" s="134" t="s">
        <v>177</v>
      </c>
      <c r="I46" s="141" t="s">
        <v>18</v>
      </c>
      <c r="J46" s="142">
        <f t="shared" si="1"/>
        <v>3</v>
      </c>
      <c r="K46" s="142"/>
      <c r="L46" s="142"/>
      <c r="M46" s="234">
        <f>IF('معلومات أساسية عن الأنظمة'!C47 = "", 0, 'حالة الالتزام بالضوابط - نظام ١'!M46)</f>
        <v>0</v>
      </c>
      <c r="N46" s="216"/>
      <c r="O46" s="218"/>
    </row>
    <row r="47" spans="1:15" ht="185.1" customHeight="1" x14ac:dyDescent="0.3">
      <c r="A47" s="212"/>
      <c r="B47" s="317"/>
      <c r="C47" s="302"/>
      <c r="D47" s="305"/>
      <c r="E47" s="306"/>
      <c r="F47" s="133" t="s">
        <v>269</v>
      </c>
      <c r="G47" s="133" t="s">
        <v>179</v>
      </c>
      <c r="H47" s="134" t="s">
        <v>178</v>
      </c>
      <c r="I47" s="141" t="s">
        <v>18</v>
      </c>
      <c r="J47" s="142">
        <f t="shared" si="1"/>
        <v>3</v>
      </c>
      <c r="K47" s="142"/>
      <c r="L47" s="142"/>
      <c r="M47" s="234">
        <f>IF('معلومات أساسية عن الأنظمة'!C48 = "", 0, 'حالة الالتزام بالضوابط - نظام ١'!M47)</f>
        <v>0</v>
      </c>
      <c r="N47" s="216"/>
      <c r="O47" s="218"/>
    </row>
    <row r="48" spans="1:15" ht="185.1" customHeight="1" x14ac:dyDescent="0.3">
      <c r="A48" s="212"/>
      <c r="B48" s="317"/>
      <c r="C48" s="302"/>
      <c r="D48" s="305"/>
      <c r="E48" s="306"/>
      <c r="F48" s="133" t="s">
        <v>269</v>
      </c>
      <c r="G48" s="133" t="s">
        <v>180</v>
      </c>
      <c r="H48" s="134" t="s">
        <v>181</v>
      </c>
      <c r="I48" s="141" t="s">
        <v>18</v>
      </c>
      <c r="J48" s="142">
        <f t="shared" si="1"/>
        <v>3</v>
      </c>
      <c r="K48" s="142"/>
      <c r="L48" s="142"/>
      <c r="M48" s="234">
        <f>IF('معلومات أساسية عن الأنظمة'!C49 = "", 0, 'حالة الالتزام بالضوابط - نظام ١'!M48)</f>
        <v>0</v>
      </c>
      <c r="N48" s="216"/>
      <c r="O48" s="218"/>
    </row>
    <row r="49" spans="1:15" ht="185.1" customHeight="1" x14ac:dyDescent="0.3">
      <c r="A49" s="212"/>
      <c r="B49" s="317"/>
      <c r="C49" s="302"/>
      <c r="D49" s="307"/>
      <c r="E49" s="308"/>
      <c r="F49" s="133" t="s">
        <v>269</v>
      </c>
      <c r="G49" s="133" t="s">
        <v>182</v>
      </c>
      <c r="H49" s="134" t="s">
        <v>183</v>
      </c>
      <c r="I49" s="141" t="s">
        <v>18</v>
      </c>
      <c r="J49" s="142">
        <f t="shared" si="1"/>
        <v>3</v>
      </c>
      <c r="K49" s="142"/>
      <c r="L49" s="142"/>
      <c r="M49" s="234">
        <f>IF('معلومات أساسية عن الأنظمة'!C50 = "", 0, 'حالة الالتزام بالضوابط - نظام ١'!M49)</f>
        <v>0</v>
      </c>
      <c r="N49" s="216"/>
      <c r="O49" s="218"/>
    </row>
    <row r="50" spans="1:15" ht="185.1" customHeight="1" x14ac:dyDescent="0.3">
      <c r="A50" s="212"/>
      <c r="B50" s="317"/>
      <c r="C50" s="302" t="s">
        <v>82</v>
      </c>
      <c r="D50" s="303" t="s">
        <v>28</v>
      </c>
      <c r="E50" s="304"/>
      <c r="F50" s="133" t="s">
        <v>268</v>
      </c>
      <c r="G50" s="133" t="s">
        <v>83</v>
      </c>
      <c r="H50" s="134" t="s">
        <v>303</v>
      </c>
      <c r="I50" s="235" t="str">
        <f>IF(J50=3,"مطبق كليًا  - Implemented",IF(J50=0,"لاينطبق - Not Applicable",IF(J50=1,"غير مطبق  - Not Implemented",IF(3&lt;J50&gt;1,"مطبق جزئيًا  - Partially Implemented"," "))))</f>
        <v>مطبق كليًا  - Implemented</v>
      </c>
      <c r="J50" s="142">
        <f>IF(SUM(J51:J59)=0,0,AVERAGEIF(J51:J59,"&lt;&gt;0"))</f>
        <v>3</v>
      </c>
      <c r="K50" s="142"/>
      <c r="L50" s="142"/>
      <c r="M50" s="234">
        <f>IF('معلومات أساسية عن الأنظمة'!C51 = "", 0, 'حالة الالتزام بالضوابط - نظام ١'!M50)</f>
        <v>0</v>
      </c>
      <c r="N50" s="216"/>
      <c r="O50" s="218"/>
    </row>
    <row r="51" spans="1:15" ht="185.1" customHeight="1" x14ac:dyDescent="0.3">
      <c r="A51" s="212"/>
      <c r="B51" s="317"/>
      <c r="C51" s="302"/>
      <c r="D51" s="305"/>
      <c r="E51" s="306"/>
      <c r="F51" s="133" t="s">
        <v>269</v>
      </c>
      <c r="G51" s="136" t="s">
        <v>224</v>
      </c>
      <c r="H51" s="134" t="s">
        <v>184</v>
      </c>
      <c r="I51" s="141" t="s">
        <v>18</v>
      </c>
      <c r="J51" s="142">
        <f t="shared" si="1"/>
        <v>3</v>
      </c>
      <c r="K51" s="142"/>
      <c r="L51" s="142"/>
      <c r="M51" s="234">
        <f>IF('معلومات أساسية عن الأنظمة'!C52 = "", 0, 'حالة الالتزام بالضوابط - نظام ١'!M51)</f>
        <v>0</v>
      </c>
      <c r="N51" s="216"/>
      <c r="O51" s="218"/>
    </row>
    <row r="52" spans="1:15" ht="185.1" customHeight="1" x14ac:dyDescent="0.3">
      <c r="A52" s="212"/>
      <c r="B52" s="317"/>
      <c r="C52" s="302"/>
      <c r="D52" s="305"/>
      <c r="E52" s="306"/>
      <c r="F52" s="133" t="s">
        <v>269</v>
      </c>
      <c r="G52" s="136" t="s">
        <v>225</v>
      </c>
      <c r="H52" s="134" t="s">
        <v>185</v>
      </c>
      <c r="I52" s="141" t="s">
        <v>18</v>
      </c>
      <c r="J52" s="142">
        <f t="shared" si="1"/>
        <v>3</v>
      </c>
      <c r="K52" s="142"/>
      <c r="L52" s="142"/>
      <c r="M52" s="234">
        <f>IF('معلومات أساسية عن الأنظمة'!C53 = "", 0, 'حالة الالتزام بالضوابط - نظام ١'!M52)</f>
        <v>0</v>
      </c>
      <c r="N52" s="216"/>
      <c r="O52" s="218"/>
    </row>
    <row r="53" spans="1:15" ht="185.1" customHeight="1" x14ac:dyDescent="0.3">
      <c r="A53" s="212"/>
      <c r="B53" s="317"/>
      <c r="C53" s="302"/>
      <c r="D53" s="305"/>
      <c r="E53" s="306"/>
      <c r="F53" s="133" t="s">
        <v>269</v>
      </c>
      <c r="G53" s="136" t="s">
        <v>226</v>
      </c>
      <c r="H53" s="134" t="s">
        <v>186</v>
      </c>
      <c r="I53" s="141" t="s">
        <v>18</v>
      </c>
      <c r="J53" s="142">
        <f t="shared" si="1"/>
        <v>3</v>
      </c>
      <c r="K53" s="142"/>
      <c r="L53" s="142"/>
      <c r="M53" s="234">
        <f>IF('معلومات أساسية عن الأنظمة'!C54 = "", 0, 'حالة الالتزام بالضوابط - نظام ١'!M53)</f>
        <v>0</v>
      </c>
      <c r="N53" s="216"/>
      <c r="O53" s="218"/>
    </row>
    <row r="54" spans="1:15" ht="185.1" customHeight="1" x14ac:dyDescent="0.3">
      <c r="A54" s="212"/>
      <c r="B54" s="317"/>
      <c r="C54" s="302"/>
      <c r="D54" s="305"/>
      <c r="E54" s="306"/>
      <c r="F54" s="133" t="s">
        <v>269</v>
      </c>
      <c r="G54" s="136" t="s">
        <v>227</v>
      </c>
      <c r="H54" s="134" t="s">
        <v>187</v>
      </c>
      <c r="I54" s="141" t="s">
        <v>18</v>
      </c>
      <c r="J54" s="142">
        <f t="shared" si="1"/>
        <v>3</v>
      </c>
      <c r="K54" s="142"/>
      <c r="L54" s="142"/>
      <c r="M54" s="234">
        <f>IF('معلومات أساسية عن الأنظمة'!C55 = "", 0, 'حالة الالتزام بالضوابط - نظام ١'!M54)</f>
        <v>0</v>
      </c>
      <c r="N54" s="216"/>
      <c r="O54" s="218"/>
    </row>
    <row r="55" spans="1:15" ht="185.1" customHeight="1" x14ac:dyDescent="0.3">
      <c r="A55" s="212"/>
      <c r="B55" s="317"/>
      <c r="C55" s="302"/>
      <c r="D55" s="305"/>
      <c r="E55" s="306"/>
      <c r="F55" s="133" t="s">
        <v>269</v>
      </c>
      <c r="G55" s="136" t="s">
        <v>228</v>
      </c>
      <c r="H55" s="134" t="s">
        <v>286</v>
      </c>
      <c r="I55" s="141" t="s">
        <v>18</v>
      </c>
      <c r="J55" s="142">
        <f t="shared" si="1"/>
        <v>3</v>
      </c>
      <c r="K55" s="142"/>
      <c r="L55" s="142"/>
      <c r="M55" s="234">
        <f>IF('معلومات أساسية عن الأنظمة'!C56 = "", 0, 'حالة الالتزام بالضوابط - نظام ١'!M55)</f>
        <v>0</v>
      </c>
      <c r="N55" s="216"/>
      <c r="O55" s="218"/>
    </row>
    <row r="56" spans="1:15" ht="185.1" customHeight="1" x14ac:dyDescent="0.3">
      <c r="A56" s="212"/>
      <c r="B56" s="317"/>
      <c r="C56" s="302"/>
      <c r="D56" s="305"/>
      <c r="E56" s="306"/>
      <c r="F56" s="133" t="s">
        <v>269</v>
      </c>
      <c r="G56" s="136" t="s">
        <v>229</v>
      </c>
      <c r="H56" s="134" t="s">
        <v>188</v>
      </c>
      <c r="I56" s="141" t="s">
        <v>18</v>
      </c>
      <c r="J56" s="142">
        <f t="shared" si="1"/>
        <v>3</v>
      </c>
      <c r="K56" s="142"/>
      <c r="L56" s="142"/>
      <c r="M56" s="234">
        <f>IF('معلومات أساسية عن الأنظمة'!C57 = "", 0, 'حالة الالتزام بالضوابط - نظام ١'!M56)</f>
        <v>0</v>
      </c>
      <c r="N56" s="216"/>
      <c r="O56" s="218"/>
    </row>
    <row r="57" spans="1:15" ht="185.1" customHeight="1" x14ac:dyDescent="0.3">
      <c r="A57" s="212"/>
      <c r="B57" s="317"/>
      <c r="C57" s="302"/>
      <c r="D57" s="305"/>
      <c r="E57" s="306"/>
      <c r="F57" s="133" t="s">
        <v>269</v>
      </c>
      <c r="G57" s="136" t="s">
        <v>230</v>
      </c>
      <c r="H57" s="134" t="s">
        <v>189</v>
      </c>
      <c r="I57" s="141" t="s">
        <v>18</v>
      </c>
      <c r="J57" s="142">
        <f t="shared" si="1"/>
        <v>3</v>
      </c>
      <c r="K57" s="142"/>
      <c r="L57" s="142"/>
      <c r="M57" s="234">
        <f>IF('معلومات أساسية عن الأنظمة'!C58 = "", 0, 'حالة الالتزام بالضوابط - نظام ١'!M57)</f>
        <v>0</v>
      </c>
      <c r="N57" s="216"/>
      <c r="O57" s="218"/>
    </row>
    <row r="58" spans="1:15" ht="185.1" customHeight="1" x14ac:dyDescent="0.3">
      <c r="A58" s="212"/>
      <c r="B58" s="317"/>
      <c r="C58" s="302"/>
      <c r="D58" s="305"/>
      <c r="E58" s="306"/>
      <c r="F58" s="133" t="s">
        <v>269</v>
      </c>
      <c r="G58" s="136" t="s">
        <v>231</v>
      </c>
      <c r="H58" s="134" t="s">
        <v>287</v>
      </c>
      <c r="I58" s="141" t="s">
        <v>18</v>
      </c>
      <c r="J58" s="142">
        <f t="shared" si="1"/>
        <v>3</v>
      </c>
      <c r="K58" s="142"/>
      <c r="L58" s="142"/>
      <c r="M58" s="234">
        <f>IF('معلومات أساسية عن الأنظمة'!C59 = "", 0, 'حالة الالتزام بالضوابط - نظام ١'!M58)</f>
        <v>0</v>
      </c>
      <c r="N58" s="216"/>
      <c r="O58" s="218"/>
    </row>
    <row r="59" spans="1:15" ht="185.1" customHeight="1" x14ac:dyDescent="0.3">
      <c r="A59" s="212"/>
      <c r="B59" s="317"/>
      <c r="C59" s="302"/>
      <c r="D59" s="307"/>
      <c r="E59" s="308"/>
      <c r="F59" s="133" t="s">
        <v>269</v>
      </c>
      <c r="G59" s="136" t="s">
        <v>232</v>
      </c>
      <c r="H59" s="134" t="s">
        <v>190</v>
      </c>
      <c r="I59" s="141" t="s">
        <v>18</v>
      </c>
      <c r="J59" s="142">
        <f t="shared" si="1"/>
        <v>3</v>
      </c>
      <c r="K59" s="142"/>
      <c r="L59" s="142"/>
      <c r="M59" s="234">
        <f>IF('معلومات أساسية عن الأنظمة'!C60 = "", 0, 'حالة الالتزام بالضوابط - نظام ١'!M59)</f>
        <v>0</v>
      </c>
      <c r="N59" s="216"/>
      <c r="O59" s="218"/>
    </row>
    <row r="60" spans="1:15" ht="185.1" customHeight="1" x14ac:dyDescent="0.3">
      <c r="A60" s="212"/>
      <c r="B60" s="317"/>
      <c r="C60" s="302" t="s">
        <v>84</v>
      </c>
      <c r="D60" s="303" t="s">
        <v>29</v>
      </c>
      <c r="E60" s="304"/>
      <c r="F60" s="133" t="s">
        <v>268</v>
      </c>
      <c r="G60" s="133" t="s">
        <v>85</v>
      </c>
      <c r="H60" s="134" t="s">
        <v>304</v>
      </c>
      <c r="I60" s="235" t="str">
        <f>IF(J60=3,"مطبق كليًا  - Implemented",IF(J60=0,"لاينطبق - Not Applicable",IF(J60=1,"غير مطبق  - Not Implemented",IF(3&lt;J60&gt;1,"مطبق جزئيًا  - Partially Implemented"," "))))</f>
        <v>مطبق كليًا  - Implemented</v>
      </c>
      <c r="J60" s="142">
        <f>IF(SUM(J61:J62)=0,0,AVERAGEIF(J61:J62,"&lt;&gt;0"))</f>
        <v>3</v>
      </c>
      <c r="K60" s="142"/>
      <c r="L60" s="142"/>
      <c r="M60" s="234">
        <f>IF('معلومات أساسية عن الأنظمة'!C61 = "", 0, 'حالة الالتزام بالضوابط - نظام ١'!M60)</f>
        <v>0</v>
      </c>
      <c r="N60" s="216"/>
      <c r="O60" s="218"/>
    </row>
    <row r="61" spans="1:15" ht="185.1" customHeight="1" x14ac:dyDescent="0.3">
      <c r="A61" s="212"/>
      <c r="B61" s="317"/>
      <c r="C61" s="302"/>
      <c r="D61" s="305"/>
      <c r="E61" s="306"/>
      <c r="F61" s="133" t="s">
        <v>269</v>
      </c>
      <c r="G61" s="136" t="s">
        <v>222</v>
      </c>
      <c r="H61" s="134" t="s">
        <v>191</v>
      </c>
      <c r="I61" s="141" t="s">
        <v>18</v>
      </c>
      <c r="J61" s="142">
        <f t="shared" si="1"/>
        <v>3</v>
      </c>
      <c r="K61" s="142"/>
      <c r="L61" s="142"/>
      <c r="M61" s="234">
        <f>IF('معلومات أساسية عن الأنظمة'!C62 = "", 0, 'حالة الالتزام بالضوابط - نظام ١'!M61)</f>
        <v>0</v>
      </c>
      <c r="N61" s="216"/>
      <c r="O61" s="218"/>
    </row>
    <row r="62" spans="1:15" ht="185.1" customHeight="1" x14ac:dyDescent="0.3">
      <c r="A62" s="212"/>
      <c r="B62" s="317"/>
      <c r="C62" s="302"/>
      <c r="D62" s="307"/>
      <c r="E62" s="308"/>
      <c r="F62" s="133" t="s">
        <v>269</v>
      </c>
      <c r="G62" s="136" t="s">
        <v>223</v>
      </c>
      <c r="H62" s="134" t="s">
        <v>192</v>
      </c>
      <c r="I62" s="141" t="s">
        <v>18</v>
      </c>
      <c r="J62" s="142">
        <f t="shared" si="1"/>
        <v>3</v>
      </c>
      <c r="K62" s="142"/>
      <c r="L62" s="142"/>
      <c r="M62" s="234">
        <f>IF('معلومات أساسية عن الأنظمة'!C63 = "", 0, 'حالة الالتزام بالضوابط - نظام ١'!M62)</f>
        <v>0</v>
      </c>
      <c r="N62" s="216"/>
      <c r="O62" s="218"/>
    </row>
    <row r="63" spans="1:15" ht="185.1" customHeight="1" x14ac:dyDescent="0.3">
      <c r="A63" s="212"/>
      <c r="B63" s="317"/>
      <c r="C63" s="302" t="s">
        <v>126</v>
      </c>
      <c r="D63" s="303" t="s">
        <v>30</v>
      </c>
      <c r="E63" s="304"/>
      <c r="F63" s="133" t="s">
        <v>268</v>
      </c>
      <c r="G63" s="133" t="s">
        <v>86</v>
      </c>
      <c r="H63" s="134" t="s">
        <v>305</v>
      </c>
      <c r="I63" s="235" t="str">
        <f>IF(J63=3,"مطبق كليًا  - Implemented",IF(J63=0,"لاينطبق - Not Applicable",IF(J63=1,"غير مطبق  - Not Implemented",IF(3&lt;J63&gt;1,"مطبق جزئيًا  - Partially Implemented"," "))))</f>
        <v>مطبق كليًا  - Implemented</v>
      </c>
      <c r="J63" s="142">
        <f>IF(SUM(J64:J68)=0,0,AVERAGEIF(J64:J68,"&lt;&gt;0"))</f>
        <v>3</v>
      </c>
      <c r="K63" s="142"/>
      <c r="L63" s="142"/>
      <c r="M63" s="234">
        <f>IF('معلومات أساسية عن الأنظمة'!C64 = "", 0, 'حالة الالتزام بالضوابط - نظام ١'!M63)</f>
        <v>0</v>
      </c>
      <c r="N63" s="216"/>
      <c r="O63" s="218"/>
    </row>
    <row r="64" spans="1:15" ht="185.1" customHeight="1" x14ac:dyDescent="0.3">
      <c r="A64" s="212"/>
      <c r="B64" s="317"/>
      <c r="C64" s="302"/>
      <c r="D64" s="305"/>
      <c r="E64" s="306"/>
      <c r="F64" s="133" t="s">
        <v>269</v>
      </c>
      <c r="G64" s="136" t="s">
        <v>233</v>
      </c>
      <c r="H64" s="134" t="s">
        <v>193</v>
      </c>
      <c r="I64" s="141" t="s">
        <v>18</v>
      </c>
      <c r="J64" s="142">
        <f t="shared" si="1"/>
        <v>3</v>
      </c>
      <c r="K64" s="142"/>
      <c r="L64" s="142"/>
      <c r="M64" s="234">
        <f>IF('معلومات أساسية عن الأنظمة'!C65 = "", 0, 'حالة الالتزام بالضوابط - نظام ١'!M64)</f>
        <v>0</v>
      </c>
      <c r="N64" s="216"/>
      <c r="O64" s="218"/>
    </row>
    <row r="65" spans="1:15" ht="185.1" customHeight="1" x14ac:dyDescent="0.3">
      <c r="A65" s="212"/>
      <c r="B65" s="317"/>
      <c r="C65" s="302"/>
      <c r="D65" s="305"/>
      <c r="E65" s="306"/>
      <c r="F65" s="133" t="s">
        <v>269</v>
      </c>
      <c r="G65" s="136" t="s">
        <v>234</v>
      </c>
      <c r="H65" s="134" t="s">
        <v>194</v>
      </c>
      <c r="I65" s="141" t="s">
        <v>18</v>
      </c>
      <c r="J65" s="142">
        <f t="shared" si="1"/>
        <v>3</v>
      </c>
      <c r="K65" s="142"/>
      <c r="L65" s="142"/>
      <c r="M65" s="234">
        <f>IF('معلومات أساسية عن الأنظمة'!C66 = "", 0, 'حالة الالتزام بالضوابط - نظام ١'!M65)</f>
        <v>0</v>
      </c>
      <c r="N65" s="216"/>
      <c r="O65" s="218"/>
    </row>
    <row r="66" spans="1:15" ht="185.1" customHeight="1" x14ac:dyDescent="0.3">
      <c r="A66" s="212"/>
      <c r="B66" s="317"/>
      <c r="C66" s="302"/>
      <c r="D66" s="305"/>
      <c r="E66" s="306"/>
      <c r="F66" s="133" t="s">
        <v>269</v>
      </c>
      <c r="G66" s="136" t="s">
        <v>235</v>
      </c>
      <c r="H66" s="134" t="s">
        <v>195</v>
      </c>
      <c r="I66" s="141" t="s">
        <v>18</v>
      </c>
      <c r="J66" s="142">
        <f t="shared" si="1"/>
        <v>3</v>
      </c>
      <c r="K66" s="142"/>
      <c r="L66" s="142"/>
      <c r="M66" s="234">
        <f>IF('معلومات أساسية عن الأنظمة'!C67 = "", 0, 'حالة الالتزام بالضوابط - نظام ١'!M66)</f>
        <v>0</v>
      </c>
      <c r="N66" s="216"/>
      <c r="O66" s="218"/>
    </row>
    <row r="67" spans="1:15" ht="185.1" customHeight="1" x14ac:dyDescent="0.3">
      <c r="A67" s="212"/>
      <c r="B67" s="317"/>
      <c r="C67" s="302"/>
      <c r="D67" s="305"/>
      <c r="E67" s="306"/>
      <c r="F67" s="133" t="s">
        <v>269</v>
      </c>
      <c r="G67" s="136" t="s">
        <v>236</v>
      </c>
      <c r="H67" s="134" t="s">
        <v>196</v>
      </c>
      <c r="I67" s="141" t="s">
        <v>18</v>
      </c>
      <c r="J67" s="142">
        <f t="shared" si="1"/>
        <v>3</v>
      </c>
      <c r="K67" s="142"/>
      <c r="L67" s="142"/>
      <c r="M67" s="234">
        <f>IF('معلومات أساسية عن الأنظمة'!C68 = "", 0, 'حالة الالتزام بالضوابط - نظام ١'!M67)</f>
        <v>0</v>
      </c>
      <c r="N67" s="216"/>
      <c r="O67" s="218"/>
    </row>
    <row r="68" spans="1:15" ht="185.1" customHeight="1" x14ac:dyDescent="0.3">
      <c r="A68" s="212"/>
      <c r="B68" s="317"/>
      <c r="C68" s="302"/>
      <c r="D68" s="307"/>
      <c r="E68" s="308"/>
      <c r="F68" s="133" t="s">
        <v>269</v>
      </c>
      <c r="G68" s="136" t="s">
        <v>237</v>
      </c>
      <c r="H68" s="134" t="s">
        <v>197</v>
      </c>
      <c r="I68" s="141" t="s">
        <v>18</v>
      </c>
      <c r="J68" s="142">
        <f t="shared" si="1"/>
        <v>3</v>
      </c>
      <c r="K68" s="142"/>
      <c r="L68" s="142"/>
      <c r="M68" s="234">
        <f>IF('معلومات أساسية عن الأنظمة'!C69 = "", 0, 'حالة الالتزام بالضوابط - نظام ١'!M68)</f>
        <v>0</v>
      </c>
      <c r="N68" s="216"/>
      <c r="O68" s="218"/>
    </row>
    <row r="69" spans="1:15" ht="185.1" customHeight="1" x14ac:dyDescent="0.3">
      <c r="A69" s="212"/>
      <c r="B69" s="317"/>
      <c r="C69" s="302" t="s">
        <v>87</v>
      </c>
      <c r="D69" s="303" t="s">
        <v>34</v>
      </c>
      <c r="E69" s="304"/>
      <c r="F69" s="133" t="s">
        <v>268</v>
      </c>
      <c r="G69" s="133" t="s">
        <v>88</v>
      </c>
      <c r="H69" s="134" t="s">
        <v>306</v>
      </c>
      <c r="I69" s="235" t="str">
        <f>IF(J69=3,"مطبق كليًا  - Implemented",IF(J69=0,"لاينطبق - Not Applicable",IF(J69=1,"غير مطبق  - Not Implemented",IF(3&lt;J69&gt;1,"مطبق جزئيًا  - Partially Implemented"," "))))</f>
        <v>مطبق كليًا  - Implemented</v>
      </c>
      <c r="J69" s="142">
        <f>IF(SUM(J70:J72)=0,0,AVERAGEIF(J70:J72,"&lt;&gt;0"))</f>
        <v>3</v>
      </c>
      <c r="K69" s="142"/>
      <c r="L69" s="142"/>
      <c r="M69" s="234">
        <f>IF('معلومات أساسية عن الأنظمة'!C70 = "", 0, 'حالة الالتزام بالضوابط - نظام ١'!M69)</f>
        <v>0</v>
      </c>
      <c r="N69" s="216"/>
      <c r="O69" s="218"/>
    </row>
    <row r="70" spans="1:15" ht="185.1" customHeight="1" x14ac:dyDescent="0.3">
      <c r="A70" s="212"/>
      <c r="B70" s="317"/>
      <c r="C70" s="302"/>
      <c r="D70" s="305"/>
      <c r="E70" s="306"/>
      <c r="F70" s="133" t="s">
        <v>269</v>
      </c>
      <c r="G70" s="136" t="s">
        <v>238</v>
      </c>
      <c r="H70" s="134" t="s">
        <v>198</v>
      </c>
      <c r="I70" s="141" t="s">
        <v>18</v>
      </c>
      <c r="J70" s="142">
        <f t="shared" si="1"/>
        <v>3</v>
      </c>
      <c r="K70" s="142"/>
      <c r="L70" s="142"/>
      <c r="M70" s="234">
        <f>IF('معلومات أساسية عن الأنظمة'!C71 = "", 0, 'حالة الالتزام بالضوابط - نظام ١'!M70)</f>
        <v>0</v>
      </c>
      <c r="N70" s="216"/>
      <c r="O70" s="218"/>
    </row>
    <row r="71" spans="1:15" ht="185.1" customHeight="1" x14ac:dyDescent="0.3">
      <c r="A71" s="212"/>
      <c r="B71" s="317"/>
      <c r="C71" s="302"/>
      <c r="D71" s="305"/>
      <c r="E71" s="306"/>
      <c r="F71" s="133" t="s">
        <v>269</v>
      </c>
      <c r="G71" s="136" t="s">
        <v>239</v>
      </c>
      <c r="H71" s="134" t="s">
        <v>199</v>
      </c>
      <c r="I71" s="141" t="s">
        <v>18</v>
      </c>
      <c r="J71" s="142">
        <f t="shared" si="1"/>
        <v>3</v>
      </c>
      <c r="K71" s="142"/>
      <c r="L71" s="142"/>
      <c r="M71" s="234">
        <f>IF('معلومات أساسية عن الأنظمة'!C72 = "", 0, 'حالة الالتزام بالضوابط - نظام ١'!M71)</f>
        <v>0</v>
      </c>
      <c r="N71" s="216"/>
      <c r="O71" s="218"/>
    </row>
    <row r="72" spans="1:15" ht="185.1" customHeight="1" x14ac:dyDescent="0.3">
      <c r="A72" s="212"/>
      <c r="B72" s="317"/>
      <c r="C72" s="302"/>
      <c r="D72" s="307"/>
      <c r="E72" s="308"/>
      <c r="F72" s="133" t="s">
        <v>269</v>
      </c>
      <c r="G72" s="136" t="s">
        <v>240</v>
      </c>
      <c r="H72" s="134" t="s">
        <v>200</v>
      </c>
      <c r="I72" s="141" t="s">
        <v>18</v>
      </c>
      <c r="J72" s="142">
        <f t="shared" si="1"/>
        <v>3</v>
      </c>
      <c r="K72" s="142"/>
      <c r="L72" s="142"/>
      <c r="M72" s="234">
        <f>IF('معلومات أساسية عن الأنظمة'!C73 = "", 0, 'حالة الالتزام بالضوابط - نظام ١'!M72)</f>
        <v>0</v>
      </c>
      <c r="N72" s="216"/>
      <c r="O72" s="218"/>
    </row>
    <row r="73" spans="1:15" ht="185.1" customHeight="1" x14ac:dyDescent="0.3">
      <c r="A73" s="212"/>
      <c r="B73" s="317"/>
      <c r="C73" s="302" t="s">
        <v>89</v>
      </c>
      <c r="D73" s="303" t="s">
        <v>35</v>
      </c>
      <c r="E73" s="304"/>
      <c r="F73" s="133" t="s">
        <v>268</v>
      </c>
      <c r="G73" s="133" t="s">
        <v>90</v>
      </c>
      <c r="H73" s="134" t="s">
        <v>307</v>
      </c>
      <c r="I73" s="235" t="str">
        <f>IF(J73=3,"مطبق كليًا  - Implemented",IF(J73=0,"لاينطبق - Not Applicable",IF(J73=1,"غير مطبق  - Not Implemented",IF(3&lt;J73&gt;1,"مطبق جزئيًا  - Partially Implemented"," "))))</f>
        <v>مطبق كليًا  - Implemented</v>
      </c>
      <c r="J73" s="142">
        <f>IF(SUM(J74:J76)=0,0,AVERAGEIF(J74:J76,"&lt;&gt;0"))</f>
        <v>3</v>
      </c>
      <c r="K73" s="142"/>
      <c r="L73" s="142"/>
      <c r="M73" s="234">
        <f>IF('معلومات أساسية عن الأنظمة'!C74 = "", 0, 'حالة الالتزام بالضوابط - نظام ١'!M73)</f>
        <v>0</v>
      </c>
      <c r="N73" s="216"/>
      <c r="O73" s="218"/>
    </row>
    <row r="74" spans="1:15" ht="185.1" customHeight="1" x14ac:dyDescent="0.3">
      <c r="A74" s="212"/>
      <c r="B74" s="317"/>
      <c r="C74" s="302"/>
      <c r="D74" s="305"/>
      <c r="E74" s="306"/>
      <c r="F74" s="133" t="s">
        <v>269</v>
      </c>
      <c r="G74" s="136" t="s">
        <v>241</v>
      </c>
      <c r="H74" s="134" t="s">
        <v>201</v>
      </c>
      <c r="I74" s="141" t="s">
        <v>18</v>
      </c>
      <c r="J74" s="142">
        <f t="shared" si="1"/>
        <v>3</v>
      </c>
      <c r="K74" s="142"/>
      <c r="L74" s="142"/>
      <c r="M74" s="234">
        <f>IF('معلومات أساسية عن الأنظمة'!C75 = "", 0, 'حالة الالتزام بالضوابط - نظام ١'!M74)</f>
        <v>0</v>
      </c>
      <c r="N74" s="216"/>
      <c r="O74" s="218"/>
    </row>
    <row r="75" spans="1:15" ht="185.1" customHeight="1" x14ac:dyDescent="0.3">
      <c r="A75" s="212"/>
      <c r="B75" s="317"/>
      <c r="C75" s="302"/>
      <c r="D75" s="305"/>
      <c r="E75" s="306"/>
      <c r="F75" s="133" t="s">
        <v>269</v>
      </c>
      <c r="G75" s="136" t="s">
        <v>242</v>
      </c>
      <c r="H75" s="134" t="s">
        <v>202</v>
      </c>
      <c r="I75" s="141" t="s">
        <v>18</v>
      </c>
      <c r="J75" s="142">
        <f t="shared" si="1"/>
        <v>3</v>
      </c>
      <c r="K75" s="142"/>
      <c r="L75" s="142"/>
      <c r="M75" s="234">
        <f>IF('معلومات أساسية عن الأنظمة'!C76 = "", 0, 'حالة الالتزام بالضوابط - نظام ١'!M75)</f>
        <v>0</v>
      </c>
      <c r="N75" s="216"/>
      <c r="O75" s="218"/>
    </row>
    <row r="76" spans="1:15" ht="185.1" customHeight="1" x14ac:dyDescent="0.3">
      <c r="A76" s="212"/>
      <c r="B76" s="317"/>
      <c r="C76" s="302"/>
      <c r="D76" s="305"/>
      <c r="E76" s="306"/>
      <c r="F76" s="133" t="s">
        <v>269</v>
      </c>
      <c r="G76" s="136" t="s">
        <v>243</v>
      </c>
      <c r="H76" s="134" t="s">
        <v>203</v>
      </c>
      <c r="I76" s="141" t="s">
        <v>18</v>
      </c>
      <c r="J76" s="142">
        <f t="shared" si="1"/>
        <v>3</v>
      </c>
      <c r="K76" s="142"/>
      <c r="L76" s="142"/>
      <c r="M76" s="234">
        <f>IF('معلومات أساسية عن الأنظمة'!C77 = "", 0, 'حالة الالتزام بالضوابط - نظام ١'!M76)</f>
        <v>0</v>
      </c>
      <c r="N76" s="216"/>
      <c r="O76" s="218"/>
    </row>
    <row r="77" spans="1:15" ht="185.1" customHeight="1" x14ac:dyDescent="0.3">
      <c r="A77" s="212"/>
      <c r="B77" s="317"/>
      <c r="C77" s="302"/>
      <c r="D77" s="307"/>
      <c r="E77" s="308"/>
      <c r="F77" s="133" t="s">
        <v>268</v>
      </c>
      <c r="G77" s="133" t="s">
        <v>91</v>
      </c>
      <c r="H77" s="134" t="s">
        <v>308</v>
      </c>
      <c r="I77" s="141" t="s">
        <v>18</v>
      </c>
      <c r="J77" s="142"/>
      <c r="K77" s="142"/>
      <c r="L77" s="142"/>
      <c r="M77" s="234">
        <f>IF('معلومات أساسية عن الأنظمة'!C78 = "", 0, 'حالة الالتزام بالضوابط - نظام ١'!M77)</f>
        <v>0</v>
      </c>
      <c r="N77" s="216"/>
      <c r="O77" s="218"/>
    </row>
    <row r="78" spans="1:15" ht="185.1" customHeight="1" x14ac:dyDescent="0.3">
      <c r="A78" s="212"/>
      <c r="B78" s="317"/>
      <c r="C78" s="302" t="s">
        <v>92</v>
      </c>
      <c r="D78" s="303" t="s">
        <v>36</v>
      </c>
      <c r="E78" s="304"/>
      <c r="F78" s="133" t="s">
        <v>268</v>
      </c>
      <c r="G78" s="133" t="s">
        <v>93</v>
      </c>
      <c r="H78" s="134" t="s">
        <v>309</v>
      </c>
      <c r="I78" s="235" t="str">
        <f>IF(J78=3,"مطبق كليًا  - Implemented",IF(J78=0,"لاينطبق - Not Applicable",IF(J78=1,"غير مطبق  - Not Implemented",IF(3&lt;J78&gt;1,"مطبق جزئيًا  - Partially Implemented"," "))))</f>
        <v>مطبق كليًا  - Implemented</v>
      </c>
      <c r="J78" s="142">
        <f>IF(SUM(J79:J81)=0,0,AVERAGEIF(J79:J81,"&lt;&gt;0"))</f>
        <v>3</v>
      </c>
      <c r="K78" s="142"/>
      <c r="L78" s="142"/>
      <c r="M78" s="234">
        <f>IF('معلومات أساسية عن الأنظمة'!C79 = "", 0, 'حالة الالتزام بالضوابط - نظام ١'!M78)</f>
        <v>0</v>
      </c>
      <c r="N78" s="216"/>
      <c r="O78" s="218"/>
    </row>
    <row r="79" spans="1:15" ht="185.1" customHeight="1" x14ac:dyDescent="0.3">
      <c r="A79" s="212"/>
      <c r="B79" s="317"/>
      <c r="C79" s="302"/>
      <c r="D79" s="305"/>
      <c r="E79" s="306"/>
      <c r="F79" s="133" t="s">
        <v>269</v>
      </c>
      <c r="G79" s="136" t="s">
        <v>244</v>
      </c>
      <c r="H79" s="134" t="s">
        <v>204</v>
      </c>
      <c r="I79" s="141" t="s">
        <v>18</v>
      </c>
      <c r="J79" s="142">
        <f>IF(I79="مطبق كليًا  - Implemented",3,IF(I79="مطبق جزئيًا  - Partially Implemented",2,IF(I79="غير مطبق  - Not Implemented",1,0)))</f>
        <v>3</v>
      </c>
      <c r="K79" s="142"/>
      <c r="L79" s="142"/>
      <c r="M79" s="234">
        <f>IF('معلومات أساسية عن الأنظمة'!C80 = "", 0, 'حالة الالتزام بالضوابط - نظام ١'!M79)</f>
        <v>0</v>
      </c>
      <c r="N79" s="216"/>
      <c r="O79" s="218"/>
    </row>
    <row r="80" spans="1:15" ht="185.1" customHeight="1" x14ac:dyDescent="0.3">
      <c r="A80" s="212"/>
      <c r="B80" s="317"/>
      <c r="C80" s="302"/>
      <c r="D80" s="305"/>
      <c r="E80" s="306"/>
      <c r="F80" s="133" t="s">
        <v>269</v>
      </c>
      <c r="G80" s="136" t="s">
        <v>245</v>
      </c>
      <c r="H80" s="134" t="s">
        <v>205</v>
      </c>
      <c r="I80" s="141" t="s">
        <v>18</v>
      </c>
      <c r="J80" s="142">
        <f>IF(I80="مطبق كليًا  - Implemented",3,IF(I80="مطبق جزئيًا  - Partially Implemented",2,IF(I80="غير مطبق  - Not Implemented",1,0)))</f>
        <v>3</v>
      </c>
      <c r="K80" s="142"/>
      <c r="L80" s="142"/>
      <c r="M80" s="234">
        <f>IF('معلومات أساسية عن الأنظمة'!C81 = "", 0, 'حالة الالتزام بالضوابط - نظام ١'!M80)</f>
        <v>0</v>
      </c>
      <c r="N80" s="216"/>
      <c r="O80" s="218"/>
    </row>
    <row r="81" spans="1:15" ht="185.1" customHeight="1" x14ac:dyDescent="0.3">
      <c r="A81" s="212"/>
      <c r="B81" s="317"/>
      <c r="C81" s="302"/>
      <c r="D81" s="305"/>
      <c r="E81" s="306"/>
      <c r="F81" s="133" t="s">
        <v>269</v>
      </c>
      <c r="G81" s="136" t="s">
        <v>246</v>
      </c>
      <c r="H81" s="134" t="s">
        <v>206</v>
      </c>
      <c r="I81" s="141" t="s">
        <v>18</v>
      </c>
      <c r="J81" s="142">
        <f>IF(I81="مطبق كليًا  - Implemented",3,IF(I81="مطبق جزئيًا  - Partially Implemented",2,IF(I81="غير مطبق  - Not Implemented",1,0)))</f>
        <v>3</v>
      </c>
      <c r="K81" s="142"/>
      <c r="L81" s="142"/>
      <c r="M81" s="234">
        <f>IF('معلومات أساسية عن الأنظمة'!C82 = "", 0, 'حالة الالتزام بالضوابط - نظام ١'!M81)</f>
        <v>0</v>
      </c>
      <c r="N81" s="216"/>
      <c r="O81" s="218"/>
    </row>
    <row r="82" spans="1:15" ht="185.1" customHeight="1" x14ac:dyDescent="0.3">
      <c r="A82" s="212"/>
      <c r="B82" s="317"/>
      <c r="C82" s="302"/>
      <c r="D82" s="307"/>
      <c r="E82" s="308"/>
      <c r="F82" s="133" t="s">
        <v>268</v>
      </c>
      <c r="G82" s="133" t="s">
        <v>94</v>
      </c>
      <c r="H82" s="134" t="s">
        <v>310</v>
      </c>
      <c r="I82" s="141" t="s">
        <v>18</v>
      </c>
      <c r="J82" s="142"/>
      <c r="K82" s="142"/>
      <c r="L82" s="142"/>
      <c r="M82" s="234">
        <f>IF('معلومات أساسية عن الأنظمة'!C83 = "", 0, 'حالة الالتزام بالضوابط - نظام ١'!M82)</f>
        <v>0</v>
      </c>
      <c r="N82" s="216"/>
      <c r="O82" s="218"/>
    </row>
    <row r="83" spans="1:15" ht="185.1" customHeight="1" x14ac:dyDescent="0.3">
      <c r="A83" s="212"/>
      <c r="B83" s="317"/>
      <c r="C83" s="302" t="s">
        <v>95</v>
      </c>
      <c r="D83" s="303" t="s">
        <v>37</v>
      </c>
      <c r="E83" s="304"/>
      <c r="F83" s="133" t="s">
        <v>268</v>
      </c>
      <c r="G83" s="137" t="s">
        <v>96</v>
      </c>
      <c r="H83" s="134" t="s">
        <v>311</v>
      </c>
      <c r="I83" s="235" t="str">
        <f>IF(J83=3,"مطبق كليًا  - Implemented",IF(J83=0,"لاينطبق - Not Applicable",IF(J83=1,"غير مطبق  - Not Implemented",IF(3&lt;J83&gt;1,"مطبق جزئيًا  - Partially Implemented"," "))))</f>
        <v>مطبق كليًا  - Implemented</v>
      </c>
      <c r="J83" s="142">
        <f>IF(SUM(J84:J85)=0,0,AVERAGEIF(J84:J85,"&lt;&gt;0"))</f>
        <v>3</v>
      </c>
      <c r="K83" s="142"/>
      <c r="L83" s="142"/>
      <c r="M83" s="234">
        <f>IF('معلومات أساسية عن الأنظمة'!C84 = "", 0, 'حالة الالتزام بالضوابط - نظام ١'!M83)</f>
        <v>0</v>
      </c>
      <c r="N83" s="216"/>
      <c r="O83" s="218"/>
    </row>
    <row r="84" spans="1:15" ht="185.1" customHeight="1" x14ac:dyDescent="0.3">
      <c r="A84" s="212"/>
      <c r="B84" s="317"/>
      <c r="C84" s="302"/>
      <c r="D84" s="305"/>
      <c r="E84" s="306"/>
      <c r="F84" s="133" t="s">
        <v>269</v>
      </c>
      <c r="G84" s="136" t="s">
        <v>247</v>
      </c>
      <c r="H84" s="134" t="s">
        <v>207</v>
      </c>
      <c r="I84" s="141" t="s">
        <v>18</v>
      </c>
      <c r="J84" s="142">
        <f>IF(I84="مطبق كليًا  - Implemented",3,IF(I84="مطبق جزئيًا  - Partially Implemented",2,IF(I84="غير مطبق  - Not Implemented",1,0)))</f>
        <v>3</v>
      </c>
      <c r="K84" s="142"/>
      <c r="L84" s="142"/>
      <c r="M84" s="234">
        <f>IF('معلومات أساسية عن الأنظمة'!C85 = "", 0, 'حالة الالتزام بالضوابط - نظام ١'!M84)</f>
        <v>0</v>
      </c>
      <c r="N84" s="216"/>
      <c r="O84" s="218"/>
    </row>
    <row r="85" spans="1:15" ht="185.1" customHeight="1" x14ac:dyDescent="0.3">
      <c r="A85" s="212"/>
      <c r="B85" s="317"/>
      <c r="C85" s="302"/>
      <c r="D85" s="305"/>
      <c r="E85" s="306"/>
      <c r="F85" s="133" t="s">
        <v>269</v>
      </c>
      <c r="G85" s="136" t="s">
        <v>248</v>
      </c>
      <c r="H85" s="134" t="s">
        <v>208</v>
      </c>
      <c r="I85" s="141" t="s">
        <v>18</v>
      </c>
      <c r="J85" s="142">
        <f>IF(I85="مطبق كليًا  - Implemented",3,IF(I85="مطبق جزئيًا  - Partially Implemented",2,IF(I85="غير مطبق  - Not Implemented",1,0)))</f>
        <v>3</v>
      </c>
      <c r="K85" s="142"/>
      <c r="L85" s="142"/>
      <c r="M85" s="234">
        <f>IF('معلومات أساسية عن الأنظمة'!C86 = "", 0, 'حالة الالتزام بالضوابط - نظام ١'!M85)</f>
        <v>0</v>
      </c>
      <c r="N85" s="216"/>
      <c r="O85" s="218"/>
    </row>
    <row r="86" spans="1:15" ht="185.1" customHeight="1" x14ac:dyDescent="0.3">
      <c r="A86" s="212"/>
      <c r="B86" s="317"/>
      <c r="C86" s="302"/>
      <c r="D86" s="307"/>
      <c r="E86" s="308"/>
      <c r="F86" s="133" t="s">
        <v>268</v>
      </c>
      <c r="G86" s="133" t="s">
        <v>97</v>
      </c>
      <c r="H86" s="134" t="s">
        <v>312</v>
      </c>
      <c r="I86" s="141" t="s">
        <v>18</v>
      </c>
      <c r="J86" s="142"/>
      <c r="K86" s="142"/>
      <c r="L86" s="142"/>
      <c r="M86" s="234">
        <f>IF('معلومات أساسية عن الأنظمة'!C87 = "", 0, 'حالة الالتزام بالضوابط - نظام ١'!M86)</f>
        <v>0</v>
      </c>
      <c r="N86" s="216"/>
      <c r="O86" s="218"/>
    </row>
    <row r="87" spans="1:15" ht="185.1" customHeight="1" x14ac:dyDescent="0.3">
      <c r="A87" s="212"/>
      <c r="B87" s="317"/>
      <c r="C87" s="302" t="s">
        <v>98</v>
      </c>
      <c r="D87" s="303" t="s">
        <v>53</v>
      </c>
      <c r="E87" s="304"/>
      <c r="F87" s="133" t="s">
        <v>268</v>
      </c>
      <c r="G87" s="133" t="s">
        <v>99</v>
      </c>
      <c r="H87" s="134" t="s">
        <v>313</v>
      </c>
      <c r="I87" s="235" t="str">
        <f>IF(J87=3,"مطبق كليًا  - Implemented",IF(J87=0,"لاينطبق - Not Applicable",IF(J87=1,"غير مطبق  - Not Implemented",IF(3&lt;J87&gt;1,"مطبق جزئيًا  - Partially Implemented"," "))))</f>
        <v>مطبق كليًا  - Implemented</v>
      </c>
      <c r="J87" s="142">
        <f>IF(SUM(J88:J92)=0,0,AVERAGEIF(J88:J92,"&lt;&gt;0"))</f>
        <v>3</v>
      </c>
      <c r="K87" s="142"/>
      <c r="L87" s="142"/>
      <c r="M87" s="234">
        <f>IF('معلومات أساسية عن الأنظمة'!C88 = "", 0, 'حالة الالتزام بالضوابط - نظام ١'!M87)</f>
        <v>0</v>
      </c>
      <c r="N87" s="216"/>
      <c r="O87" s="218"/>
    </row>
    <row r="88" spans="1:15" ht="185.1" customHeight="1" x14ac:dyDescent="0.3">
      <c r="A88" s="212"/>
      <c r="B88" s="317"/>
      <c r="C88" s="302"/>
      <c r="D88" s="305"/>
      <c r="E88" s="306"/>
      <c r="F88" s="133" t="s">
        <v>269</v>
      </c>
      <c r="G88" s="136" t="s">
        <v>249</v>
      </c>
      <c r="H88" s="134" t="s">
        <v>209</v>
      </c>
      <c r="I88" s="141" t="s">
        <v>18</v>
      </c>
      <c r="J88" s="142">
        <f>IF(I88="مطبق كليًا  - Implemented",3,IF(I88="مطبق جزئيًا  - Partially Implemented",2,IF(I88="غير مطبق  - Not Implemented",1,0)))</f>
        <v>3</v>
      </c>
      <c r="K88" s="142"/>
      <c r="L88" s="142"/>
      <c r="M88" s="234">
        <f>IF('معلومات أساسية عن الأنظمة'!C89 = "", 0, 'حالة الالتزام بالضوابط - نظام ١'!M88)</f>
        <v>0</v>
      </c>
      <c r="N88" s="216"/>
      <c r="O88" s="218"/>
    </row>
    <row r="89" spans="1:15" ht="185.1" customHeight="1" x14ac:dyDescent="0.3">
      <c r="A89" s="212"/>
      <c r="B89" s="317"/>
      <c r="C89" s="302"/>
      <c r="D89" s="305"/>
      <c r="E89" s="306"/>
      <c r="F89" s="133" t="s">
        <v>269</v>
      </c>
      <c r="G89" s="136" t="s">
        <v>250</v>
      </c>
      <c r="H89" s="134" t="s">
        <v>210</v>
      </c>
      <c r="I89" s="141" t="s">
        <v>18</v>
      </c>
      <c r="J89" s="142">
        <f>IF(I89="مطبق كليًا  - Implemented",3,IF(I89="مطبق جزئيًا  - Partially Implemented",2,IF(I89="غير مطبق  - Not Implemented",1,0)))</f>
        <v>3</v>
      </c>
      <c r="K89" s="142"/>
      <c r="L89" s="142"/>
      <c r="M89" s="234">
        <f>IF('معلومات أساسية عن الأنظمة'!C90 = "", 0, 'حالة الالتزام بالضوابط - نظام ١'!M89)</f>
        <v>0</v>
      </c>
      <c r="N89" s="216"/>
      <c r="O89" s="218"/>
    </row>
    <row r="90" spans="1:15" ht="185.1" customHeight="1" x14ac:dyDescent="0.3">
      <c r="A90" s="212"/>
      <c r="B90" s="317"/>
      <c r="C90" s="302"/>
      <c r="D90" s="305"/>
      <c r="E90" s="306"/>
      <c r="F90" s="133" t="s">
        <v>269</v>
      </c>
      <c r="G90" s="136" t="s">
        <v>251</v>
      </c>
      <c r="H90" s="134" t="s">
        <v>288</v>
      </c>
      <c r="I90" s="141" t="s">
        <v>18</v>
      </c>
      <c r="J90" s="142">
        <f>IF(I90="مطبق كليًا  - Implemented",3,IF(I90="مطبق جزئيًا  - Partially Implemented",2,IF(I90="غير مطبق  - Not Implemented",1,0)))</f>
        <v>3</v>
      </c>
      <c r="K90" s="142"/>
      <c r="L90" s="142"/>
      <c r="M90" s="234">
        <f>IF('معلومات أساسية عن الأنظمة'!C91 = "", 0, 'حالة الالتزام بالضوابط - نظام ١'!M90)</f>
        <v>0</v>
      </c>
      <c r="N90" s="216"/>
      <c r="O90" s="218"/>
    </row>
    <row r="91" spans="1:15" ht="185.1" customHeight="1" x14ac:dyDescent="0.3">
      <c r="A91" s="212"/>
      <c r="B91" s="317"/>
      <c r="C91" s="302"/>
      <c r="D91" s="305"/>
      <c r="E91" s="306"/>
      <c r="F91" s="133" t="s">
        <v>269</v>
      </c>
      <c r="G91" s="136" t="s">
        <v>252</v>
      </c>
      <c r="H91" s="134" t="s">
        <v>211</v>
      </c>
      <c r="I91" s="141" t="s">
        <v>18</v>
      </c>
      <c r="J91" s="142">
        <f>IF(I91="مطبق كليًا  - Implemented",3,IF(I91="مطبق جزئيًا  - Partially Implemented",2,IF(I91="غير مطبق  - Not Implemented",1,0)))</f>
        <v>3</v>
      </c>
      <c r="K91" s="142"/>
      <c r="L91" s="142"/>
      <c r="M91" s="234">
        <f>IF('معلومات أساسية عن الأنظمة'!C92 = "", 0, 'حالة الالتزام بالضوابط - نظام ١'!M91)</f>
        <v>0</v>
      </c>
      <c r="N91" s="216"/>
      <c r="O91" s="218"/>
    </row>
    <row r="92" spans="1:15" ht="185.1" customHeight="1" x14ac:dyDescent="0.3">
      <c r="A92" s="212"/>
      <c r="B92" s="317"/>
      <c r="C92" s="302"/>
      <c r="D92" s="305"/>
      <c r="E92" s="306"/>
      <c r="F92" s="133" t="s">
        <v>269</v>
      </c>
      <c r="G92" s="136" t="s">
        <v>253</v>
      </c>
      <c r="H92" s="134" t="s">
        <v>212</v>
      </c>
      <c r="I92" s="141" t="s">
        <v>18</v>
      </c>
      <c r="J92" s="142">
        <f>IF(I92="مطبق كليًا  - Implemented",3,IF(I92="مطبق جزئيًا  - Partially Implemented",2,IF(I92="غير مطبق  - Not Implemented",1,0)))</f>
        <v>3</v>
      </c>
      <c r="K92" s="142"/>
      <c r="L92" s="142"/>
      <c r="M92" s="234">
        <f>IF('معلومات أساسية عن الأنظمة'!C93 = "", 0, 'حالة الالتزام بالضوابط - نظام ١'!M92)</f>
        <v>0</v>
      </c>
      <c r="N92" s="216"/>
      <c r="O92" s="218"/>
    </row>
    <row r="93" spans="1:15" ht="185.1" customHeight="1" x14ac:dyDescent="0.3">
      <c r="A93" s="212"/>
      <c r="B93" s="317"/>
      <c r="C93" s="302"/>
      <c r="D93" s="307"/>
      <c r="E93" s="308"/>
      <c r="F93" s="133" t="s">
        <v>268</v>
      </c>
      <c r="G93" s="133" t="s">
        <v>100</v>
      </c>
      <c r="H93" s="134" t="s">
        <v>314</v>
      </c>
      <c r="I93" s="141" t="s">
        <v>18</v>
      </c>
      <c r="J93" s="142"/>
      <c r="K93" s="142"/>
      <c r="L93" s="142"/>
      <c r="M93" s="234">
        <f>IF('معلومات أساسية عن الأنظمة'!C94 = "", 0, 'حالة الالتزام بالضوابط - نظام ١'!M93)</f>
        <v>0</v>
      </c>
      <c r="N93" s="216"/>
      <c r="O93" s="218"/>
    </row>
    <row r="94" spans="1:15" ht="185.1" customHeight="1" x14ac:dyDescent="0.3">
      <c r="A94" s="212"/>
      <c r="B94" s="317"/>
      <c r="C94" s="302" t="s">
        <v>101</v>
      </c>
      <c r="D94" s="303" t="s">
        <v>221</v>
      </c>
      <c r="E94" s="304"/>
      <c r="F94" s="133" t="s">
        <v>268</v>
      </c>
      <c r="G94" s="133" t="s">
        <v>102</v>
      </c>
      <c r="H94" s="134" t="s">
        <v>315</v>
      </c>
      <c r="I94" s="235" t="str">
        <f>IF(J94=3,"مطبق كليًا  - Implemented",IF(J94=0,"لاينطبق - Not Applicable",IF(J94=1,"غير مطبق  - Not Implemented",IF(3&lt;J94&gt;1,"مطبق جزئيًا  - Partially Implemented"," "))))</f>
        <v>مطبق كليًا  - Implemented</v>
      </c>
      <c r="J94" s="142">
        <f>IF(SUM(J95:J96)=0,0,AVERAGEIF(J95:J96,"&lt;&gt;0"))</f>
        <v>3</v>
      </c>
      <c r="K94" s="142"/>
      <c r="L94" s="142"/>
      <c r="M94" s="234">
        <f>IF('معلومات أساسية عن الأنظمة'!C95 = "", 0, 'حالة الالتزام بالضوابط - نظام ١'!M94)</f>
        <v>0</v>
      </c>
      <c r="N94" s="216"/>
      <c r="O94" s="218"/>
    </row>
    <row r="95" spans="1:15" ht="185.1" customHeight="1" x14ac:dyDescent="0.3">
      <c r="A95" s="212"/>
      <c r="B95" s="317"/>
      <c r="C95" s="302"/>
      <c r="D95" s="305"/>
      <c r="E95" s="306"/>
      <c r="F95" s="133" t="s">
        <v>269</v>
      </c>
      <c r="G95" s="136" t="s">
        <v>254</v>
      </c>
      <c r="H95" s="134" t="s">
        <v>213</v>
      </c>
      <c r="I95" s="141" t="s">
        <v>18</v>
      </c>
      <c r="J95" s="142">
        <f>IF(I95="مطبق كليًا  - Implemented",3,IF(I95="مطبق جزئيًا  - Partially Implemented",2,IF(I95="غير مطبق  - Not Implemented",1,0)))</f>
        <v>3</v>
      </c>
      <c r="K95" s="142"/>
      <c r="L95" s="142"/>
      <c r="M95" s="234">
        <f>IF('معلومات أساسية عن الأنظمة'!C96 = "", 0, 'حالة الالتزام بالضوابط - نظام ١'!M95)</f>
        <v>0</v>
      </c>
      <c r="N95" s="216"/>
      <c r="O95" s="218"/>
    </row>
    <row r="96" spans="1:15" ht="185.1" customHeight="1" x14ac:dyDescent="0.3">
      <c r="A96" s="212"/>
      <c r="B96" s="317"/>
      <c r="C96" s="302"/>
      <c r="D96" s="305"/>
      <c r="E96" s="306"/>
      <c r="F96" s="133" t="s">
        <v>269</v>
      </c>
      <c r="G96" s="136" t="s">
        <v>255</v>
      </c>
      <c r="H96" s="134" t="s">
        <v>282</v>
      </c>
      <c r="I96" s="141" t="s">
        <v>18</v>
      </c>
      <c r="J96" s="142">
        <f>IF(I96="مطبق كليًا  - Implemented",3,IF(I96="مطبق جزئيًا  - Partially Implemented",2,IF(I96="غير مطبق  - Not Implemented",1,0)))</f>
        <v>3</v>
      </c>
      <c r="K96" s="142"/>
      <c r="L96" s="142"/>
      <c r="M96" s="234">
        <f>IF('معلومات أساسية عن الأنظمة'!C97 = "", 0, 'حالة الالتزام بالضوابط - نظام ١'!M96)</f>
        <v>0</v>
      </c>
      <c r="N96" s="216"/>
      <c r="O96" s="218"/>
    </row>
    <row r="97" spans="1:15" ht="185.1" customHeight="1" x14ac:dyDescent="0.3">
      <c r="A97" s="212"/>
      <c r="B97" s="317"/>
      <c r="C97" s="302"/>
      <c r="D97" s="307"/>
      <c r="E97" s="308"/>
      <c r="F97" s="133" t="s">
        <v>268</v>
      </c>
      <c r="G97" s="133" t="s">
        <v>103</v>
      </c>
      <c r="H97" s="134" t="s">
        <v>316</v>
      </c>
      <c r="I97" s="141" t="s">
        <v>18</v>
      </c>
      <c r="J97" s="142"/>
      <c r="K97" s="142"/>
      <c r="L97" s="142"/>
      <c r="M97" s="234">
        <f>IF('معلومات أساسية عن الأنظمة'!C98 = "", 0, 'حالة الالتزام بالضوابط - نظام ١'!M97)</f>
        <v>0</v>
      </c>
      <c r="N97" s="216"/>
      <c r="O97" s="218"/>
    </row>
    <row r="98" spans="1:15" ht="185.1" customHeight="1" x14ac:dyDescent="0.3">
      <c r="A98" s="212"/>
      <c r="B98" s="317"/>
      <c r="C98" s="302" t="s">
        <v>104</v>
      </c>
      <c r="D98" s="303" t="s">
        <v>214</v>
      </c>
      <c r="E98" s="304"/>
      <c r="F98" s="133" t="s">
        <v>268</v>
      </c>
      <c r="G98" s="133" t="s">
        <v>105</v>
      </c>
      <c r="H98" s="134" t="s">
        <v>215</v>
      </c>
      <c r="I98" s="141" t="s">
        <v>18</v>
      </c>
      <c r="J98" s="142"/>
      <c r="K98" s="142"/>
      <c r="L98" s="142"/>
      <c r="M98" s="234">
        <f>IF('معلومات أساسية عن الأنظمة'!C99 = "", 0, 'حالة الالتزام بالضوابط - نظام ١'!M98)</f>
        <v>0</v>
      </c>
      <c r="N98" s="216"/>
      <c r="O98" s="218"/>
    </row>
    <row r="99" spans="1:15" ht="185.1" customHeight="1" x14ac:dyDescent="0.3">
      <c r="A99" s="212"/>
      <c r="B99" s="317"/>
      <c r="C99" s="302"/>
      <c r="D99" s="305"/>
      <c r="E99" s="306"/>
      <c r="F99" s="133" t="s">
        <v>268</v>
      </c>
      <c r="G99" s="133" t="s">
        <v>106</v>
      </c>
      <c r="H99" s="134" t="s">
        <v>216</v>
      </c>
      <c r="I99" s="141" t="s">
        <v>18</v>
      </c>
      <c r="J99" s="142"/>
      <c r="K99" s="142"/>
      <c r="L99" s="142"/>
      <c r="M99" s="234">
        <f>IF('معلومات أساسية عن الأنظمة'!C100 = "", 0, 'حالة الالتزام بالضوابط - نظام ١'!M99)</f>
        <v>0</v>
      </c>
      <c r="N99" s="216"/>
      <c r="O99" s="218"/>
    </row>
    <row r="100" spans="1:15" ht="185.1" customHeight="1" x14ac:dyDescent="0.3">
      <c r="A100" s="212"/>
      <c r="B100" s="317"/>
      <c r="C100" s="302"/>
      <c r="D100" s="305"/>
      <c r="E100" s="306"/>
      <c r="F100" s="133" t="s">
        <v>268</v>
      </c>
      <c r="G100" s="133" t="s">
        <v>107</v>
      </c>
      <c r="H100" s="134" t="s">
        <v>217</v>
      </c>
      <c r="I100" s="235" t="str">
        <f>IF(J100=3,"مطبق كليًا  - Implemented",IF(J100=0,"لاينطبق - Not Applicable",IF(J100=1,"غير مطبق  - Not Implemented",IF(3&lt;J100&gt;1,"مطبق جزئيًا  - Partially Implemented"," "))))</f>
        <v>مطبق كليًا  - Implemented</v>
      </c>
      <c r="J100" s="142">
        <f>IF(SUM(J101:J104)=0,0,AVERAGEIF(J101:J104,"&lt;&gt;0"))</f>
        <v>3</v>
      </c>
      <c r="K100" s="142"/>
      <c r="L100" s="142"/>
      <c r="M100" s="234">
        <f>IF('معلومات أساسية عن الأنظمة'!C101 = "", 0, 'حالة الالتزام بالضوابط - نظام ١'!M100)</f>
        <v>0</v>
      </c>
      <c r="N100" s="216"/>
      <c r="O100" s="218"/>
    </row>
    <row r="101" spans="1:15" ht="185.1" customHeight="1" x14ac:dyDescent="0.3">
      <c r="A101" s="212"/>
      <c r="B101" s="317"/>
      <c r="C101" s="302"/>
      <c r="D101" s="305"/>
      <c r="E101" s="306"/>
      <c r="F101" s="133" t="s">
        <v>269</v>
      </c>
      <c r="G101" s="136" t="s">
        <v>108</v>
      </c>
      <c r="H101" s="134" t="s">
        <v>218</v>
      </c>
      <c r="I101" s="141" t="s">
        <v>18</v>
      </c>
      <c r="J101" s="142">
        <f>IF(I101="مطبق كليًا  - Implemented",3,IF(I101="مطبق جزئيًا  - Partially Implemented",2,IF(I101="غير مطبق  - Not Implemented",1,0)))</f>
        <v>3</v>
      </c>
      <c r="K101" s="142"/>
      <c r="L101" s="142"/>
      <c r="M101" s="234">
        <f>IF('معلومات أساسية عن الأنظمة'!C102 = "", 0, 'حالة الالتزام بالضوابط - نظام ١'!M101)</f>
        <v>0</v>
      </c>
      <c r="N101" s="216"/>
      <c r="O101" s="218"/>
    </row>
    <row r="102" spans="1:15" ht="185.1" customHeight="1" x14ac:dyDescent="0.3">
      <c r="A102" s="212"/>
      <c r="B102" s="317"/>
      <c r="C102" s="302"/>
      <c r="D102" s="305"/>
      <c r="E102" s="306"/>
      <c r="F102" s="133" t="s">
        <v>269</v>
      </c>
      <c r="G102" s="136" t="s">
        <v>109</v>
      </c>
      <c r="H102" s="134" t="s">
        <v>54</v>
      </c>
      <c r="I102" s="141" t="s">
        <v>18</v>
      </c>
      <c r="J102" s="142">
        <f>IF(I102="مطبق كليًا  - Implemented",3,IF(I102="مطبق جزئيًا  - Partially Implemented",2,IF(I102="غير مطبق  - Not Implemented",1,0)))</f>
        <v>3</v>
      </c>
      <c r="K102" s="142"/>
      <c r="L102" s="142"/>
      <c r="M102" s="234">
        <f>IF('معلومات أساسية عن الأنظمة'!C103 = "", 0, 'حالة الالتزام بالضوابط - نظام ١'!M102)</f>
        <v>0</v>
      </c>
      <c r="N102" s="216"/>
      <c r="O102" s="218"/>
    </row>
    <row r="103" spans="1:15" ht="185.1" customHeight="1" x14ac:dyDescent="0.3">
      <c r="A103" s="212"/>
      <c r="B103" s="317"/>
      <c r="C103" s="302"/>
      <c r="D103" s="305"/>
      <c r="E103" s="306"/>
      <c r="F103" s="133" t="s">
        <v>269</v>
      </c>
      <c r="G103" s="136" t="s">
        <v>110</v>
      </c>
      <c r="H103" s="134" t="s">
        <v>55</v>
      </c>
      <c r="I103" s="141" t="s">
        <v>18</v>
      </c>
      <c r="J103" s="142">
        <f>IF(I103="مطبق كليًا  - Implemented",3,IF(I103="مطبق جزئيًا  - Partially Implemented",2,IF(I103="غير مطبق  - Not Implemented",1,0)))</f>
        <v>3</v>
      </c>
      <c r="K103" s="142"/>
      <c r="L103" s="142"/>
      <c r="M103" s="234">
        <f>IF('معلومات أساسية عن الأنظمة'!C104 = "", 0, 'حالة الالتزام بالضوابط - نظام ١'!M103)</f>
        <v>0</v>
      </c>
      <c r="N103" s="216"/>
      <c r="O103" s="218"/>
    </row>
    <row r="104" spans="1:15" ht="185.1" customHeight="1" x14ac:dyDescent="0.3">
      <c r="A104" s="212"/>
      <c r="B104" s="317"/>
      <c r="C104" s="302"/>
      <c r="D104" s="305"/>
      <c r="E104" s="306"/>
      <c r="F104" s="133" t="s">
        <v>269</v>
      </c>
      <c r="G104" s="136" t="s">
        <v>111</v>
      </c>
      <c r="H104" s="134" t="s">
        <v>219</v>
      </c>
      <c r="I104" s="141" t="s">
        <v>18</v>
      </c>
      <c r="J104" s="142">
        <f>IF(I104="مطبق كليًا  - Implemented",3,IF(I104="مطبق جزئيًا  - Partially Implemented",2,IF(I104="غير مطبق  - Not Implemented",1,0)))</f>
        <v>3</v>
      </c>
      <c r="K104" s="142"/>
      <c r="L104" s="142"/>
      <c r="M104" s="234">
        <f>IF('معلومات أساسية عن الأنظمة'!C105 = "", 0, 'حالة الالتزام بالضوابط - نظام ١'!M104)</f>
        <v>0</v>
      </c>
      <c r="N104" s="216"/>
      <c r="O104" s="218"/>
    </row>
    <row r="105" spans="1:15" ht="185.1" customHeight="1" x14ac:dyDescent="0.3">
      <c r="A105" s="212"/>
      <c r="B105" s="317"/>
      <c r="C105" s="302"/>
      <c r="D105" s="307"/>
      <c r="E105" s="308"/>
      <c r="F105" s="133" t="s">
        <v>268</v>
      </c>
      <c r="G105" s="133" t="s">
        <v>112</v>
      </c>
      <c r="H105" s="134" t="s">
        <v>220</v>
      </c>
      <c r="I105" s="141" t="s">
        <v>18</v>
      </c>
      <c r="J105" s="142"/>
      <c r="K105" s="142"/>
      <c r="L105" s="142"/>
      <c r="M105" s="234">
        <f>IF('معلومات أساسية عن الأنظمة'!C106 = "", 0, 'حالة الالتزام بالضوابط - نظام ١'!M105)</f>
        <v>0</v>
      </c>
      <c r="N105" s="216"/>
      <c r="O105" s="218"/>
    </row>
    <row r="106" spans="1:15" ht="185.1" customHeight="1" x14ac:dyDescent="0.3">
      <c r="A106" s="212"/>
      <c r="B106" s="309" t="s">
        <v>113</v>
      </c>
      <c r="C106" s="310" t="s">
        <v>114</v>
      </c>
      <c r="D106" s="311" t="s">
        <v>38</v>
      </c>
      <c r="E106" s="312"/>
      <c r="F106" s="133" t="s">
        <v>268</v>
      </c>
      <c r="G106" s="133" t="s">
        <v>115</v>
      </c>
      <c r="H106" s="134" t="s">
        <v>317</v>
      </c>
      <c r="I106" s="235" t="str">
        <f>IF(J106=3,"مطبق كليًا  - Implemented",IF(J106=0,"لاينطبق - Not Applicable",IF(J106=1,"غير مطبق  - Not Implemented",IF(3&lt;J106&gt;1,"مطبق جزئيًا  - Partially Implemented"," "))))</f>
        <v>مطبق كليًا  - Implemented</v>
      </c>
      <c r="J106" s="142">
        <f>IF(SUM(J107:J110)=0,0,AVERAGEIF(J107:J110,"&lt;&gt;0"))</f>
        <v>3</v>
      </c>
      <c r="K106" s="142"/>
      <c r="L106" s="142"/>
      <c r="M106" s="234">
        <f>IF('معلومات أساسية عن الأنظمة'!C107 = "", 0, 'حالة الالتزام بالضوابط - نظام ١'!M106)</f>
        <v>0</v>
      </c>
      <c r="N106" s="216"/>
      <c r="O106" s="218"/>
    </row>
    <row r="107" spans="1:15" ht="185.1" customHeight="1" x14ac:dyDescent="0.3">
      <c r="A107" s="212"/>
      <c r="B107" s="309"/>
      <c r="C107" s="310"/>
      <c r="D107" s="313"/>
      <c r="E107" s="314"/>
      <c r="F107" s="133" t="s">
        <v>269</v>
      </c>
      <c r="G107" s="136" t="s">
        <v>256</v>
      </c>
      <c r="H107" s="134" t="s">
        <v>165</v>
      </c>
      <c r="I107" s="141" t="s">
        <v>18</v>
      </c>
      <c r="J107" s="142">
        <f t="shared" ref="J107:J115" si="2">IF(I107="مطبق كليًا  - Implemented",3,IF(I107="مطبق جزئيًا  - Partially Implemented",2,IF(I107="غير مطبق  - Not Implemented",1,0)))</f>
        <v>3</v>
      </c>
      <c r="K107" s="142"/>
      <c r="L107" s="142"/>
      <c r="M107" s="234">
        <f>IF('معلومات أساسية عن الأنظمة'!C108 = "", 0, 'حالة الالتزام بالضوابط - نظام ١'!M107)</f>
        <v>0</v>
      </c>
      <c r="N107" s="216"/>
      <c r="O107" s="218"/>
    </row>
    <row r="108" spans="1:15" ht="185.1" customHeight="1" x14ac:dyDescent="0.3">
      <c r="A108" s="212"/>
      <c r="B108" s="309"/>
      <c r="C108" s="310"/>
      <c r="D108" s="313"/>
      <c r="E108" s="314"/>
      <c r="F108" s="133" t="s">
        <v>269</v>
      </c>
      <c r="G108" s="136" t="s">
        <v>257</v>
      </c>
      <c r="H108" s="134" t="s">
        <v>166</v>
      </c>
      <c r="I108" s="141" t="s">
        <v>18</v>
      </c>
      <c r="J108" s="142">
        <f t="shared" si="2"/>
        <v>3</v>
      </c>
      <c r="K108" s="142"/>
      <c r="L108" s="142"/>
      <c r="M108" s="234">
        <f>IF('معلومات أساسية عن الأنظمة'!C109 = "", 0, 'حالة الالتزام بالضوابط - نظام ١'!M108)</f>
        <v>0</v>
      </c>
      <c r="N108" s="216"/>
      <c r="O108" s="218"/>
    </row>
    <row r="109" spans="1:15" ht="185.1" customHeight="1" x14ac:dyDescent="0.3">
      <c r="A109" s="212"/>
      <c r="B109" s="309"/>
      <c r="C109" s="310"/>
      <c r="D109" s="313"/>
      <c r="E109" s="314"/>
      <c r="F109" s="133" t="s">
        <v>269</v>
      </c>
      <c r="G109" s="136" t="s">
        <v>168</v>
      </c>
      <c r="H109" s="134" t="s">
        <v>167</v>
      </c>
      <c r="I109" s="141" t="s">
        <v>18</v>
      </c>
      <c r="J109" s="142">
        <f t="shared" si="2"/>
        <v>3</v>
      </c>
      <c r="K109" s="142"/>
      <c r="L109" s="142"/>
      <c r="M109" s="234">
        <f>IF('معلومات أساسية عن الأنظمة'!C110 = "", 0, 'حالة الالتزام بالضوابط - نظام ١'!M109)</f>
        <v>0</v>
      </c>
      <c r="N109" s="216"/>
      <c r="O109" s="218"/>
    </row>
    <row r="110" spans="1:15" ht="185.1" customHeight="1" x14ac:dyDescent="0.3">
      <c r="A110" s="212"/>
      <c r="B110" s="309"/>
      <c r="C110" s="310"/>
      <c r="D110" s="315"/>
      <c r="E110" s="316"/>
      <c r="F110" s="133" t="s">
        <v>269</v>
      </c>
      <c r="G110" s="136" t="s">
        <v>258</v>
      </c>
      <c r="H110" s="134" t="s">
        <v>169</v>
      </c>
      <c r="I110" s="141" t="s">
        <v>18</v>
      </c>
      <c r="J110" s="142">
        <f t="shared" si="2"/>
        <v>3</v>
      </c>
      <c r="K110" s="142"/>
      <c r="L110" s="142"/>
      <c r="M110" s="234">
        <f>IF('معلومات أساسية عن الأنظمة'!C111 = "", 0, 'حالة الالتزام بالضوابط - نظام ١'!M110)</f>
        <v>0</v>
      </c>
      <c r="N110" s="216"/>
      <c r="O110" s="218"/>
    </row>
    <row r="111" spans="1:15" ht="185.1" customHeight="1" x14ac:dyDescent="0.3">
      <c r="A111" s="212"/>
      <c r="B111" s="318" t="s">
        <v>117</v>
      </c>
      <c r="C111" s="319" t="s">
        <v>118</v>
      </c>
      <c r="D111" s="320" t="s">
        <v>265</v>
      </c>
      <c r="E111" s="321"/>
      <c r="F111" s="133" t="s">
        <v>268</v>
      </c>
      <c r="G111" s="133" t="s">
        <v>119</v>
      </c>
      <c r="H111" s="134" t="s">
        <v>318</v>
      </c>
      <c r="I111" s="235" t="str">
        <f>IF(J111=3,"مطبق كليًا  - Implemented",IF(J111=0,"لاينطبق - Not Applicable",IF(J111=1,"غير مطبق  - Not Implemented",IF(3&lt;J111&gt;1,"مطبق جزئيًا  - Partially Implemented"," "))))</f>
        <v>مطبق كليًا  - Implemented</v>
      </c>
      <c r="J111" s="142">
        <f>IF(SUM(J112:J113)=0,0,AVERAGEIF(J112:J113,"&lt;&gt;0"))</f>
        <v>3</v>
      </c>
      <c r="K111" s="142"/>
      <c r="L111" s="142"/>
      <c r="M111" s="234">
        <f>IF('معلومات أساسية عن الأنظمة'!C112 = "", 0, 'حالة الالتزام بالضوابط - نظام ١'!M111)</f>
        <v>0</v>
      </c>
      <c r="N111" s="216"/>
      <c r="O111" s="218"/>
    </row>
    <row r="112" spans="1:15" ht="185.1" customHeight="1" x14ac:dyDescent="0.3">
      <c r="A112" s="212"/>
      <c r="B112" s="318"/>
      <c r="C112" s="319"/>
      <c r="D112" s="322"/>
      <c r="E112" s="323"/>
      <c r="F112" s="133" t="s">
        <v>269</v>
      </c>
      <c r="G112" s="136" t="s">
        <v>259</v>
      </c>
      <c r="H112" s="134" t="s">
        <v>170</v>
      </c>
      <c r="I112" s="141" t="s">
        <v>18</v>
      </c>
      <c r="J112" s="142">
        <f t="shared" si="2"/>
        <v>3</v>
      </c>
      <c r="K112" s="142"/>
      <c r="L112" s="142"/>
      <c r="M112" s="234">
        <f>IF('معلومات أساسية عن الأنظمة'!C113 = "", 0, 'حالة الالتزام بالضوابط - نظام ١'!M112)</f>
        <v>0</v>
      </c>
      <c r="N112" s="216"/>
      <c r="O112" s="218"/>
    </row>
    <row r="113" spans="1:15" ht="185.1" customHeight="1" x14ac:dyDescent="0.3">
      <c r="A113" s="212"/>
      <c r="B113" s="318"/>
      <c r="C113" s="319"/>
      <c r="D113" s="324"/>
      <c r="E113" s="325"/>
      <c r="F113" s="133" t="s">
        <v>269</v>
      </c>
      <c r="G113" s="136" t="s">
        <v>260</v>
      </c>
      <c r="H113" s="134" t="s">
        <v>171</v>
      </c>
      <c r="I113" s="141" t="str">
        <f>IF('معلومات أساسية عن الأنظمة'!C12 = "", "مطبق كليًا  - Implemented", 'حالة الالتزام بالضوابط - نظام ١'!I113)</f>
        <v>مطبق كليًا  - Implemented</v>
      </c>
      <c r="J113" s="142">
        <f>IF(I113="مطبق كليًا  - Implemented",3,IF(I113="مطبق جزئيًا  - Partially Implemented",2,IF(I113="غير مطبق  - Not Implemented",1,0)))</f>
        <v>3</v>
      </c>
      <c r="K113" s="142">
        <f>IF('معلومات أساسية عن الأنظمة'!C12 = "", 0, 'حالة الالتزام بالضوابط - نظام ١'!K113)</f>
        <v>0</v>
      </c>
      <c r="L113" s="142">
        <f>IF('معلومات أساسية عن الأنظمة'!C12 = "", 0, 'حالة الالتزام بالضوابط - نظام ١'!L113)</f>
        <v>0</v>
      </c>
      <c r="M113" s="234">
        <f>IF('معلومات أساسية عن الأنظمة'!C114 = "", 0, 'حالة الالتزام بالضوابط - نظام ١'!M113)</f>
        <v>0</v>
      </c>
      <c r="N113" s="216"/>
      <c r="O113" s="218"/>
    </row>
    <row r="114" spans="1:15" ht="185.1" customHeight="1" x14ac:dyDescent="0.3">
      <c r="A114" s="212"/>
      <c r="B114" s="318"/>
      <c r="C114" s="319" t="s">
        <v>122</v>
      </c>
      <c r="D114" s="320" t="s">
        <v>58</v>
      </c>
      <c r="E114" s="321"/>
      <c r="F114" s="133" t="s">
        <v>268</v>
      </c>
      <c r="G114" s="133" t="s">
        <v>123</v>
      </c>
      <c r="H114" s="134" t="s">
        <v>319</v>
      </c>
      <c r="I114" s="235" t="str">
        <f>IF(J114=3,"مطبق كليًا  - Implemented",IF(J114=0,"لاينطبق - Not Applicable",IF(J114=1,"غير مطبق  - Not Implemented",IF(3&lt;J114&gt;1,"مطبق جزئيًا  - Partially Implemented"," "))))</f>
        <v>مطبق كليًا  - Implemented</v>
      </c>
      <c r="J114" s="142">
        <f>IF(SUM(J115:J115)=0,0,AVERAGEIF(J115:J115,"&lt;&gt;0"))</f>
        <v>3</v>
      </c>
      <c r="K114" s="143"/>
      <c r="L114" s="143"/>
      <c r="M114" s="234">
        <f>IF('معلومات أساسية عن الأنظمة'!C115 = "", 0, 'حالة الالتزام بالضوابط - نظام ١'!M114)</f>
        <v>0</v>
      </c>
      <c r="N114" s="216"/>
      <c r="O114" s="218"/>
    </row>
    <row r="115" spans="1:15" ht="185.1" customHeight="1" x14ac:dyDescent="0.3">
      <c r="A115" s="212"/>
      <c r="B115" s="318"/>
      <c r="C115" s="319"/>
      <c r="D115" s="324"/>
      <c r="E115" s="325"/>
      <c r="F115" s="133" t="s">
        <v>269</v>
      </c>
      <c r="G115" s="136" t="s">
        <v>261</v>
      </c>
      <c r="H115" s="134" t="s">
        <v>172</v>
      </c>
      <c r="I115" s="141" t="s">
        <v>18</v>
      </c>
      <c r="J115" s="142">
        <f t="shared" si="2"/>
        <v>3</v>
      </c>
      <c r="K115" s="143"/>
      <c r="L115" s="143"/>
      <c r="M115" s="234">
        <f>IF('معلومات أساسية عن الأنظمة'!C116 = "", 0, 'حالة الالتزام بالضوابط - نظام ١'!M115)</f>
        <v>0</v>
      </c>
      <c r="N115" s="216"/>
      <c r="O115" s="218"/>
    </row>
    <row r="116" spans="1:15" x14ac:dyDescent="0.3">
      <c r="A116" s="215"/>
      <c r="B116" s="216"/>
      <c r="C116" s="216"/>
      <c r="D116" s="216"/>
      <c r="E116" s="216"/>
      <c r="F116" s="217"/>
      <c r="G116" s="217"/>
      <c r="H116" s="216"/>
      <c r="I116" s="216"/>
      <c r="J116" s="216"/>
      <c r="K116" s="216"/>
      <c r="L116" s="216"/>
      <c r="M116" s="216"/>
      <c r="N116" s="216"/>
      <c r="O116" s="218"/>
    </row>
    <row r="117" spans="1:15" x14ac:dyDescent="0.3">
      <c r="A117" s="215"/>
      <c r="B117" s="216"/>
      <c r="C117" s="216"/>
      <c r="D117" s="216"/>
      <c r="E117" s="216"/>
      <c r="F117" s="217"/>
      <c r="G117" s="217"/>
      <c r="H117" s="216"/>
      <c r="I117" s="216"/>
      <c r="J117" s="216"/>
      <c r="K117" s="216"/>
      <c r="L117" s="216"/>
      <c r="M117" s="216"/>
      <c r="N117" s="216"/>
      <c r="O117" s="218"/>
    </row>
    <row r="118" spans="1:15" x14ac:dyDescent="0.3">
      <c r="A118" s="215"/>
      <c r="B118" s="216"/>
      <c r="C118" s="216"/>
      <c r="D118" s="216"/>
      <c r="E118" s="216"/>
      <c r="F118" s="217"/>
      <c r="G118" s="217"/>
      <c r="H118" s="216"/>
      <c r="I118" s="216"/>
      <c r="J118" s="216"/>
      <c r="K118" s="216"/>
      <c r="L118" s="216"/>
      <c r="M118" s="216"/>
      <c r="N118" s="216"/>
      <c r="O118" s="218"/>
    </row>
    <row r="119" spans="1:15" x14ac:dyDescent="0.3">
      <c r="A119" s="215"/>
      <c r="B119" s="216"/>
      <c r="C119" s="216"/>
      <c r="D119" s="216"/>
      <c r="E119" s="216"/>
      <c r="F119" s="217"/>
      <c r="G119" s="217"/>
      <c r="H119" s="216"/>
      <c r="I119" s="216"/>
      <c r="J119" s="216"/>
      <c r="K119" s="216"/>
      <c r="L119" s="216"/>
      <c r="M119" s="216"/>
      <c r="N119" s="216"/>
      <c r="O119" s="218"/>
    </row>
    <row r="120" spans="1:15" x14ac:dyDescent="0.3">
      <c r="A120" s="215"/>
      <c r="B120" s="216"/>
      <c r="C120" s="216"/>
      <c r="D120" s="216"/>
      <c r="E120" s="216"/>
      <c r="F120" s="217"/>
      <c r="G120" s="217"/>
      <c r="H120" s="216"/>
      <c r="I120" s="216"/>
      <c r="J120" s="216"/>
      <c r="K120" s="216"/>
      <c r="L120" s="216"/>
      <c r="M120" s="216"/>
      <c r="N120" s="216"/>
      <c r="O120" s="218"/>
    </row>
    <row r="121" spans="1:15" ht="20.100000000000001" customHeight="1" x14ac:dyDescent="0.4">
      <c r="A121" s="366" t="str">
        <f>"التصنيف:  "&amp;الرئيسية!E10 &amp; "                                                                                                                                                                                                                                         إشارة المشاركة:  "&amp;الرئيسية!H10</f>
        <v>التصنيف:  متاح                                                                                                                                                                                                                                         إشارة المشاركة:  أبيض</v>
      </c>
      <c r="B121" s="367"/>
      <c r="C121" s="367"/>
      <c r="D121" s="367"/>
      <c r="E121" s="367"/>
      <c r="F121" s="367"/>
      <c r="G121" s="367"/>
      <c r="H121" s="367"/>
      <c r="I121" s="367"/>
      <c r="J121" s="367"/>
      <c r="K121" s="367"/>
      <c r="L121" s="367"/>
      <c r="M121" s="367"/>
      <c r="N121" s="367"/>
      <c r="O121" s="368"/>
    </row>
  </sheetData>
  <sheetProtection password="D7AE" sheet="1" objects="1" scenarios="1"/>
  <dataConsolidate/>
  <mergeCells count="50">
    <mergeCell ref="C111:C113"/>
    <mergeCell ref="D111:E113"/>
    <mergeCell ref="C73:C77"/>
    <mergeCell ref="D73:E77"/>
    <mergeCell ref="A121:O121"/>
    <mergeCell ref="B111:B115"/>
    <mergeCell ref="B106:B110"/>
    <mergeCell ref="C106:C110"/>
    <mergeCell ref="D106:E110"/>
    <mergeCell ref="B28:B105"/>
    <mergeCell ref="C83:C86"/>
    <mergeCell ref="D83:E86"/>
    <mergeCell ref="C87:C93"/>
    <mergeCell ref="D87:E93"/>
    <mergeCell ref="C94:C97"/>
    <mergeCell ref="D94:E97"/>
    <mergeCell ref="B11:B27"/>
    <mergeCell ref="D11:E11"/>
    <mergeCell ref="C12:C14"/>
    <mergeCell ref="D12:E14"/>
    <mergeCell ref="C15:C22"/>
    <mergeCell ref="D15:E22"/>
    <mergeCell ref="C7:E7"/>
    <mergeCell ref="F7:G7"/>
    <mergeCell ref="H7:M7"/>
    <mergeCell ref="C9:E9"/>
    <mergeCell ref="C114:C115"/>
    <mergeCell ref="D114:E115"/>
    <mergeCell ref="C98:C105"/>
    <mergeCell ref="D98:E105"/>
    <mergeCell ref="C78:C82"/>
    <mergeCell ref="D78:E82"/>
    <mergeCell ref="C63:C68"/>
    <mergeCell ref="D63:E68"/>
    <mergeCell ref="C23:C24"/>
    <mergeCell ref="D23:E24"/>
    <mergeCell ref="C25:C27"/>
    <mergeCell ref="D25:E27"/>
    <mergeCell ref="C69:C72"/>
    <mergeCell ref="D69:E72"/>
    <mergeCell ref="C28:C30"/>
    <mergeCell ref="D28:E30"/>
    <mergeCell ref="C31:C40"/>
    <mergeCell ref="D31:E40"/>
    <mergeCell ref="C60:C62"/>
    <mergeCell ref="D60:E62"/>
    <mergeCell ref="C41:C49"/>
    <mergeCell ref="D41:E49"/>
    <mergeCell ref="C50:C59"/>
    <mergeCell ref="D50:E59"/>
  </mergeCells>
  <conditionalFormatting sqref="I14:I115">
    <cfRule type="containsText" dxfId="427" priority="1" operator="containsText" text="لاينطبق - Not Applicable">
      <formula>NOT(ISERROR(SEARCH("لاينطبق - Not Applicable",I14)))</formula>
    </cfRule>
    <cfRule type="containsText" dxfId="426" priority="2" operator="containsText" text="غير مطبق  - Not Implemented">
      <formula>NOT(ISERROR(SEARCH("غير مطبق  - Not Implemented",I14)))</formula>
    </cfRule>
    <cfRule type="containsText" dxfId="425" priority="3" operator="containsText" text="مطبق جزئيًا  - Partially Implemented">
      <formula>NOT(ISERROR(SEARCH("مطبق جزئيًا  - Partially Implemented",I14)))</formula>
    </cfRule>
    <cfRule type="containsText" dxfId="424" priority="4" operator="containsText" text="مطبق كليًا  - Implemented">
      <formula>NOT(ISERROR(SEARCH("مطبق كليًا  - Implemented",I14)))</formula>
    </cfRule>
    <cfRule type="containsText" dxfId="423" priority="5" operator="containsText" text="مطبق كليًا  - Implemented">
      <formula>NOT(ISERROR(SEARCH("مطبق كليًا  - Implemented",I14)))</formula>
    </cfRule>
  </conditionalFormatting>
  <conditionalFormatting sqref="I11">
    <cfRule type="containsText" dxfId="422" priority="16" operator="containsText" text="لاينطبق - Not Applicable">
      <formula>NOT(ISERROR(SEARCH("لاينطبق - Not Applicable",I11)))</formula>
    </cfRule>
    <cfRule type="containsText" dxfId="421" priority="17" operator="containsText" text="غير مطبق  - Not Implemented">
      <formula>NOT(ISERROR(SEARCH("غير مطبق  - Not Implemented",I11)))</formula>
    </cfRule>
    <cfRule type="containsText" dxfId="420" priority="18" operator="containsText" text="مطبق جزئيًا  - Partially Implemented">
      <formula>NOT(ISERROR(SEARCH("مطبق جزئيًا  - Partially Implemented",I11)))</formula>
    </cfRule>
    <cfRule type="containsText" dxfId="419" priority="19" operator="containsText" text="مطبق كليًا  - Implemented">
      <formula>NOT(ISERROR(SEARCH("مطبق كليًا  - Implemented",I11)))</formula>
    </cfRule>
    <cfRule type="containsText" dxfId="418" priority="20" operator="containsText" text="مطبق كليًا  - Implemented">
      <formula>NOT(ISERROR(SEARCH("مطبق كليًا  - Implemented",I11)))</formula>
    </cfRule>
  </conditionalFormatting>
  <conditionalFormatting sqref="I12">
    <cfRule type="containsText" dxfId="417" priority="11" operator="containsText" text="لاينطبق - Not Applicable">
      <formula>NOT(ISERROR(SEARCH("لاينطبق - Not Applicable",I12)))</formula>
    </cfRule>
    <cfRule type="containsText" dxfId="416" priority="12" operator="containsText" text="غير مطبق  - Not Implemented">
      <formula>NOT(ISERROR(SEARCH("غير مطبق  - Not Implemented",I12)))</formula>
    </cfRule>
    <cfRule type="containsText" dxfId="415" priority="13" operator="containsText" text="مطبق جزئيًا  - Partially Implemented">
      <formula>NOT(ISERROR(SEARCH("مطبق جزئيًا  - Partially Implemented",I12)))</formula>
    </cfRule>
    <cfRule type="containsText" dxfId="414" priority="14" operator="containsText" text="مطبق كليًا  - Implemented">
      <formula>NOT(ISERROR(SEARCH("مطبق كليًا  - Implemented",I12)))</formula>
    </cfRule>
    <cfRule type="containsText" dxfId="413" priority="15" operator="containsText" text="مطبق كليًا  - Implemented">
      <formula>NOT(ISERROR(SEARCH("مطبق كليًا  - Implemented",I12)))</formula>
    </cfRule>
  </conditionalFormatting>
  <conditionalFormatting sqref="I13">
    <cfRule type="containsText" dxfId="412" priority="6" operator="containsText" text="لاينطبق - Not Applicable">
      <formula>NOT(ISERROR(SEARCH("لاينطبق - Not Applicable",I13)))</formula>
    </cfRule>
    <cfRule type="containsText" dxfId="411" priority="7" operator="containsText" text="غير مطبق  - Not Implemented">
      <formula>NOT(ISERROR(SEARCH("غير مطبق  - Not Implemented",I13)))</formula>
    </cfRule>
    <cfRule type="containsText" dxfId="410" priority="8" operator="containsText" text="مطبق جزئيًا  - Partially Implemented">
      <formula>NOT(ISERROR(SEARCH("مطبق جزئيًا  - Partially Implemented",I13)))</formula>
    </cfRule>
    <cfRule type="containsText" dxfId="409" priority="9" operator="containsText" text="مطبق كليًا  - Implemented">
      <formula>NOT(ISERROR(SEARCH("مطبق كليًا  - Implemented",I13)))</formula>
    </cfRule>
    <cfRule type="containsText" dxfId="408" priority="10" operator="containsText" text="مطبق كليًا  - Implemented">
      <formula>NOT(ISERROR(SEARCH("مطبق كليًا  - Implemented",I13)))</formula>
    </cfRule>
  </conditionalFormatting>
  <dataValidations count="3">
    <dataValidation type="list" showInputMessage="1" showErrorMessage="1" sqref="I11 I115 I16:I17 I19:I24 I26:I27 I29:I30 I32:I40 I42:I49 I51:I59 I61:I62 I64:I68 I70:I72 I74:I77 I79:I82 I84:I86 I88:I93 I95:I99 I101:I105 I107:I110 I13:I14 I112:I113">
      <formula1>Comp_st_1</formula1>
    </dataValidation>
    <dataValidation type="list" allowBlank="1" showDropDown="1" showInputMessage="1" sqref="I63 I69 I73 I78 I83 I87 I94 I100 I106 I111 I114 I12 I15 I18 I25 I28 I31 I41 I50 I60">
      <formula1>Comp_st_1</formula1>
    </dataValidation>
    <dataValidation type="date" operator="greaterThan" allowBlank="1" showInputMessage="1" showErrorMessage="1" error="يجب أن يكون التاريخ على الصياغة (يوم/شهر/سنة)" sqref="M11:M115">
      <formula1>44381</formula1>
    </dataValidation>
  </dataValidations>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&amp;R&amp;"Calibri"&amp;11&amp;K000000&amp;"Calibri"&amp;11&amp;K000000&amp;"Calibri"&amp;11&amp;K000000&amp;"Times New Roman,Regular"&amp;12  &amp;G | &amp;P_x000D_&amp;1#&amp;"Courier New"&amp;10&amp;K317100متاح</oddFooter>
    <firstHeader>&amp;R&amp;F</firstHeader>
    <firstFooter>&amp;R&amp;"Calibri"&amp;11&amp;K000000&amp;"Calibri"&amp;11&amp;K000000&amp;"Calibri"&amp;11&amp;K000000&amp;"Times New Roman,Regular"&amp;12  &amp;G | &amp;P_x000D_&amp;1#&amp;"Courier New"&amp;10&amp;K317100متاح</firstFooter>
  </headerFooter>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417" operator="equal" id="{4D675570-61E9-44F7-935E-A5E08D0AD8E2}">
            <xm:f>tbl_choices!$D$7</xm:f>
            <x14:dxf>
              <font>
                <color theme="0"/>
              </font>
              <fill>
                <patternFill>
                  <bgColor rgb="FF757575"/>
                </patternFill>
              </fill>
            </x14:dxf>
          </x14:cfRule>
          <x14:cfRule type="cellIs" priority="418" operator="equal" id="{5F11B771-109A-4112-AEB2-9330688A32FA}">
            <xm:f>tbl_choices!$C$9</xm:f>
            <x14:dxf>
              <font>
                <b/>
                <i val="0"/>
                <color theme="0"/>
              </font>
              <fill>
                <patternFill>
                  <bgColor rgb="FFFF0000"/>
                </patternFill>
              </fill>
            </x14:dxf>
          </x14:cfRule>
          <x14:cfRule type="cellIs" priority="419" operator="equal" id="{2345F43E-D10E-429F-A629-45B46CCE6153}">
            <xm:f>tbl_choices!$C$8</xm:f>
            <x14:dxf>
              <font>
                <b/>
                <i val="0"/>
                <color theme="0"/>
              </font>
              <fill>
                <patternFill>
                  <bgColor rgb="FFFFC000"/>
                </patternFill>
              </fill>
            </x14:dxf>
          </x14:cfRule>
          <x14:cfRule type="cellIs" priority="420" operator="equal" id="{AD35F99F-50D8-4C5D-B66D-32B932F45D66}">
            <xm:f>tbl_choices!$C$7</xm:f>
            <x14:dxf>
              <font>
                <b/>
                <i val="0"/>
                <color theme="0"/>
              </font>
              <fill>
                <patternFill>
                  <bgColor rgb="FF70AD47"/>
                </patternFill>
              </fill>
            </x14:dxf>
          </x14:cfRule>
          <xm:sqref>K25:L25 J28:L28 K41:L41 K50:L50 K63:L63 K78:L78 K83:L83 K87:L87 K94:L94 K106:L106 K111:L111 J11:L14 K29:L31</xm:sqref>
        </x14:conditionalFormatting>
        <x14:conditionalFormatting xmlns:xm="http://schemas.microsoft.com/office/excel/2006/main">
          <x14:cfRule type="cellIs" priority="413" operator="equal" id="{2F198B66-929E-41F4-8C4A-A9804A53BFED}">
            <xm:f>tbl_choices!$D$7</xm:f>
            <x14:dxf>
              <font>
                <color theme="0"/>
              </font>
              <fill>
                <patternFill>
                  <bgColor rgb="FF757575"/>
                </patternFill>
              </fill>
            </x14:dxf>
          </x14:cfRule>
          <x14:cfRule type="cellIs" priority="414" operator="equal" id="{91C9B3FA-F87E-41A8-8D92-2B7538D7953F}">
            <xm:f>tbl_choices!$C$9</xm:f>
            <x14:dxf>
              <font>
                <b/>
                <i val="0"/>
                <color theme="0"/>
              </font>
              <fill>
                <patternFill>
                  <bgColor rgb="FFFF0000"/>
                </patternFill>
              </fill>
            </x14:dxf>
          </x14:cfRule>
          <x14:cfRule type="cellIs" priority="415" operator="equal" id="{489E7FE1-90CA-42EF-B2B4-60694A92AE71}">
            <xm:f>tbl_choices!$C$8</xm:f>
            <x14:dxf>
              <font>
                <b/>
                <i val="0"/>
                <color theme="0"/>
              </font>
              <fill>
                <patternFill>
                  <bgColor rgb="FFFFC000"/>
                </patternFill>
              </fill>
            </x14:dxf>
          </x14:cfRule>
          <x14:cfRule type="cellIs" priority="416" operator="equal" id="{3F160F9A-CC21-42CB-8F48-546BA9C2ADF6}">
            <xm:f>tbl_choices!$C$7</xm:f>
            <x14:dxf>
              <font>
                <b/>
                <i val="0"/>
                <color theme="0"/>
              </font>
              <fill>
                <patternFill>
                  <bgColor rgb="FF70AD47"/>
                </patternFill>
              </fill>
            </x14:dxf>
          </x14:cfRule>
          <xm:sqref>J23:L24</xm:sqref>
        </x14:conditionalFormatting>
        <x14:conditionalFormatting xmlns:xm="http://schemas.microsoft.com/office/excel/2006/main">
          <x14:cfRule type="cellIs" priority="409" operator="equal" id="{D8578E50-B3DC-48F6-8EE0-B4B9B20A32E0}">
            <xm:f>tbl_choices!$D$7</xm:f>
            <x14:dxf>
              <font>
                <color theme="0"/>
              </font>
              <fill>
                <patternFill>
                  <bgColor rgb="FF757575"/>
                </patternFill>
              </fill>
            </x14:dxf>
          </x14:cfRule>
          <x14:cfRule type="cellIs" priority="410" operator="equal" id="{98463706-5D8C-4AEB-A646-0EBB424A4588}">
            <xm:f>tbl_choices!$C$9</xm:f>
            <x14:dxf>
              <font>
                <b/>
                <i val="0"/>
                <color theme="0"/>
              </font>
              <fill>
                <patternFill>
                  <bgColor rgb="FFFF0000"/>
                </patternFill>
              </fill>
            </x14:dxf>
          </x14:cfRule>
          <x14:cfRule type="cellIs" priority="411" operator="equal" id="{C4EE1581-5D4D-4FCA-B50D-FE4658F41785}">
            <xm:f>tbl_choices!$C$8</xm:f>
            <x14:dxf>
              <font>
                <b/>
                <i val="0"/>
                <color theme="0"/>
              </font>
              <fill>
                <patternFill>
                  <bgColor rgb="FFFFC000"/>
                </patternFill>
              </fill>
            </x14:dxf>
          </x14:cfRule>
          <x14:cfRule type="cellIs" priority="412" operator="equal" id="{EED5077F-1660-4A30-8C06-9FF82B3DE58F}">
            <xm:f>tbl_choices!$C$7</xm:f>
            <x14:dxf>
              <font>
                <b/>
                <i val="0"/>
                <color theme="0"/>
              </font>
              <fill>
                <patternFill>
                  <bgColor rgb="FF70AD47"/>
                </patternFill>
              </fill>
            </x14:dxf>
          </x14:cfRule>
          <xm:sqref>K26:L27</xm:sqref>
        </x14:conditionalFormatting>
        <x14:conditionalFormatting xmlns:xm="http://schemas.microsoft.com/office/excel/2006/main">
          <x14:cfRule type="cellIs" priority="405" operator="equal" id="{BA04E5EA-CA2B-4F89-A0D6-7DA17D975A30}">
            <xm:f>tbl_choices!$D$7</xm:f>
            <x14:dxf>
              <font>
                <color theme="0"/>
              </font>
              <fill>
                <patternFill>
                  <bgColor rgb="FF757575"/>
                </patternFill>
              </fill>
            </x14:dxf>
          </x14:cfRule>
          <x14:cfRule type="cellIs" priority="406" operator="equal" id="{F940772C-EABA-48EE-9DD4-05F22B93E3B6}">
            <xm:f>tbl_choices!$C$9</xm:f>
            <x14:dxf>
              <font>
                <b/>
                <i val="0"/>
                <color theme="0"/>
              </font>
              <fill>
                <patternFill>
                  <bgColor rgb="FFFF0000"/>
                </patternFill>
              </fill>
            </x14:dxf>
          </x14:cfRule>
          <x14:cfRule type="cellIs" priority="407" operator="equal" id="{D3445639-B6C1-4F28-BC06-3F3FC7AEB823}">
            <xm:f>tbl_choices!$C$8</xm:f>
            <x14:dxf>
              <font>
                <b/>
                <i val="0"/>
                <color theme="0"/>
              </font>
              <fill>
                <patternFill>
                  <bgColor rgb="FFFFC000"/>
                </patternFill>
              </fill>
            </x14:dxf>
          </x14:cfRule>
          <x14:cfRule type="cellIs" priority="408" operator="equal" id="{3E42DFF9-31AA-48B8-B938-977EE143B626}">
            <xm:f>tbl_choices!$C$7</xm:f>
            <x14:dxf>
              <font>
                <b/>
                <i val="0"/>
                <color theme="0"/>
              </font>
              <fill>
                <patternFill>
                  <bgColor rgb="FF70AD47"/>
                </patternFill>
              </fill>
            </x14:dxf>
          </x14:cfRule>
          <xm:sqref>K32:L39</xm:sqref>
        </x14:conditionalFormatting>
        <x14:conditionalFormatting xmlns:xm="http://schemas.microsoft.com/office/excel/2006/main">
          <x14:cfRule type="cellIs" priority="401" operator="equal" id="{DC3D012F-C3A4-48D3-B520-6E188B0CF306}">
            <xm:f>tbl_choices!$D$7</xm:f>
            <x14:dxf>
              <font>
                <color theme="0"/>
              </font>
              <fill>
                <patternFill>
                  <bgColor rgb="FF757575"/>
                </patternFill>
              </fill>
            </x14:dxf>
          </x14:cfRule>
          <x14:cfRule type="cellIs" priority="402" operator="equal" id="{6C4CD9A2-1313-41A5-82DC-DFB991886398}">
            <xm:f>tbl_choices!$C$9</xm:f>
            <x14:dxf>
              <font>
                <b/>
                <i val="0"/>
                <color theme="0"/>
              </font>
              <fill>
                <patternFill>
                  <bgColor rgb="FFFF0000"/>
                </patternFill>
              </fill>
            </x14:dxf>
          </x14:cfRule>
          <x14:cfRule type="cellIs" priority="403" operator="equal" id="{A4437C3B-171C-4C9F-909D-5CE8339A346E}">
            <xm:f>tbl_choices!$C$8</xm:f>
            <x14:dxf>
              <font>
                <b/>
                <i val="0"/>
                <color theme="0"/>
              </font>
              <fill>
                <patternFill>
                  <bgColor rgb="FFFFC000"/>
                </patternFill>
              </fill>
            </x14:dxf>
          </x14:cfRule>
          <x14:cfRule type="cellIs" priority="404" operator="equal" id="{9AB032EC-1E55-4391-9C48-BB2E8DD6D7F8}">
            <xm:f>tbl_choices!$C$7</xm:f>
            <x14:dxf>
              <font>
                <b/>
                <i val="0"/>
                <color theme="0"/>
              </font>
              <fill>
                <patternFill>
                  <bgColor rgb="FF70AD47"/>
                </patternFill>
              </fill>
            </x14:dxf>
          </x14:cfRule>
          <xm:sqref>J40:L40</xm:sqref>
        </x14:conditionalFormatting>
        <x14:conditionalFormatting xmlns:xm="http://schemas.microsoft.com/office/excel/2006/main">
          <x14:cfRule type="cellIs" priority="397" operator="equal" id="{4B5FCD2C-944F-40AA-8377-1700D6DED0C8}">
            <xm:f>tbl_choices!$D$7</xm:f>
            <x14:dxf>
              <font>
                <color theme="0"/>
              </font>
              <fill>
                <patternFill>
                  <bgColor rgb="FF757575"/>
                </patternFill>
              </fill>
            </x14:dxf>
          </x14:cfRule>
          <x14:cfRule type="cellIs" priority="398" operator="equal" id="{EA488EF2-EA7F-4A94-A98C-755A0C81D1A0}">
            <xm:f>tbl_choices!$C$9</xm:f>
            <x14:dxf>
              <font>
                <b/>
                <i val="0"/>
                <color theme="0"/>
              </font>
              <fill>
                <patternFill>
                  <bgColor rgb="FFFF0000"/>
                </patternFill>
              </fill>
            </x14:dxf>
          </x14:cfRule>
          <x14:cfRule type="cellIs" priority="399" operator="equal" id="{D56DED39-5090-4215-A428-AA271A80C25E}">
            <xm:f>tbl_choices!$C$8</xm:f>
            <x14:dxf>
              <font>
                <b/>
                <i val="0"/>
                <color theme="0"/>
              </font>
              <fill>
                <patternFill>
                  <bgColor rgb="FFFFC000"/>
                </patternFill>
              </fill>
            </x14:dxf>
          </x14:cfRule>
          <x14:cfRule type="cellIs" priority="400" operator="equal" id="{B7C389C6-C8C0-4C2E-B12C-ED2246D01D3F}">
            <xm:f>tbl_choices!$C$7</xm:f>
            <x14:dxf>
              <font>
                <b/>
                <i val="0"/>
                <color theme="0"/>
              </font>
              <fill>
                <patternFill>
                  <bgColor rgb="FF70AD47"/>
                </patternFill>
              </fill>
            </x14:dxf>
          </x14:cfRule>
          <xm:sqref>K42:L49</xm:sqref>
        </x14:conditionalFormatting>
        <x14:conditionalFormatting xmlns:xm="http://schemas.microsoft.com/office/excel/2006/main">
          <x14:cfRule type="cellIs" priority="393" operator="equal" id="{650DC2A6-9C30-43F8-B91E-B715E85AF7A1}">
            <xm:f>tbl_choices!$D$7</xm:f>
            <x14:dxf>
              <font>
                <color theme="0"/>
              </font>
              <fill>
                <patternFill>
                  <bgColor rgb="FF757575"/>
                </patternFill>
              </fill>
            </x14:dxf>
          </x14:cfRule>
          <x14:cfRule type="cellIs" priority="394" operator="equal" id="{36B8CB3B-73B3-49E4-884D-8E8C5C7CEAAA}">
            <xm:f>tbl_choices!$C$9</xm:f>
            <x14:dxf>
              <font>
                <b/>
                <i val="0"/>
                <color theme="0"/>
              </font>
              <fill>
                <patternFill>
                  <bgColor rgb="FFFF0000"/>
                </patternFill>
              </fill>
            </x14:dxf>
          </x14:cfRule>
          <x14:cfRule type="cellIs" priority="395" operator="equal" id="{A33256EB-8267-43E2-BE48-23B59C5E9526}">
            <xm:f>tbl_choices!$C$8</xm:f>
            <x14:dxf>
              <font>
                <b/>
                <i val="0"/>
                <color theme="0"/>
              </font>
              <fill>
                <patternFill>
                  <bgColor rgb="FFFFC000"/>
                </patternFill>
              </fill>
            </x14:dxf>
          </x14:cfRule>
          <x14:cfRule type="cellIs" priority="396" operator="equal" id="{A39828DA-112A-4E6D-8C4E-E95E59760CF3}">
            <xm:f>tbl_choices!$C$7</xm:f>
            <x14:dxf>
              <font>
                <b/>
                <i val="0"/>
                <color theme="0"/>
              </font>
              <fill>
                <patternFill>
                  <bgColor rgb="FF70AD47"/>
                </patternFill>
              </fill>
            </x14:dxf>
          </x14:cfRule>
          <xm:sqref>K51:L55</xm:sqref>
        </x14:conditionalFormatting>
        <x14:conditionalFormatting xmlns:xm="http://schemas.microsoft.com/office/excel/2006/main">
          <x14:cfRule type="cellIs" priority="389" operator="equal" id="{AC61B70B-E53A-411F-9769-019B3785E905}">
            <xm:f>tbl_choices!$D$7</xm:f>
            <x14:dxf>
              <font>
                <color theme="0"/>
              </font>
              <fill>
                <patternFill>
                  <bgColor rgb="FF757575"/>
                </patternFill>
              </fill>
            </x14:dxf>
          </x14:cfRule>
          <x14:cfRule type="cellIs" priority="390" operator="equal" id="{3021F77B-22D8-42FF-A345-6A5D6E0DD694}">
            <xm:f>tbl_choices!$C$9</xm:f>
            <x14:dxf>
              <font>
                <b/>
                <i val="0"/>
                <color theme="0"/>
              </font>
              <fill>
                <patternFill>
                  <bgColor rgb="FFFF0000"/>
                </patternFill>
              </fill>
            </x14:dxf>
          </x14:cfRule>
          <x14:cfRule type="cellIs" priority="391" operator="equal" id="{3919F2C0-B908-47BD-A61B-C553762FF3AA}">
            <xm:f>tbl_choices!$C$8</xm:f>
            <x14:dxf>
              <font>
                <b/>
                <i val="0"/>
                <color theme="0"/>
              </font>
              <fill>
                <patternFill>
                  <bgColor rgb="FFFFC000"/>
                </patternFill>
              </fill>
            </x14:dxf>
          </x14:cfRule>
          <x14:cfRule type="cellIs" priority="392" operator="equal" id="{9CFF1D0C-B247-401D-9E78-34DB7ACB259D}">
            <xm:f>tbl_choices!$C$7</xm:f>
            <x14:dxf>
              <font>
                <b/>
                <i val="0"/>
                <color theme="0"/>
              </font>
              <fill>
                <patternFill>
                  <bgColor rgb="FF70AD47"/>
                </patternFill>
              </fill>
            </x14:dxf>
          </x14:cfRule>
          <xm:sqref>K60:L60</xm:sqref>
        </x14:conditionalFormatting>
        <x14:conditionalFormatting xmlns:xm="http://schemas.microsoft.com/office/excel/2006/main">
          <x14:cfRule type="cellIs" priority="385" operator="equal" id="{633D8C85-BA04-40C2-99E2-BDEAA9BC430F}">
            <xm:f>tbl_choices!$D$7</xm:f>
            <x14:dxf>
              <font>
                <color theme="0"/>
              </font>
              <fill>
                <patternFill>
                  <bgColor rgb="FF757575"/>
                </patternFill>
              </fill>
            </x14:dxf>
          </x14:cfRule>
          <x14:cfRule type="cellIs" priority="386" operator="equal" id="{E579C40E-6315-411E-B97B-A1E8517646C6}">
            <xm:f>tbl_choices!$C$9</xm:f>
            <x14:dxf>
              <font>
                <b/>
                <i val="0"/>
                <color theme="0"/>
              </font>
              <fill>
                <patternFill>
                  <bgColor rgb="FFFF0000"/>
                </patternFill>
              </fill>
            </x14:dxf>
          </x14:cfRule>
          <x14:cfRule type="cellIs" priority="387" operator="equal" id="{42D1CBB8-67F6-4D4C-B737-0CBFA8143456}">
            <xm:f>tbl_choices!$C$8</xm:f>
            <x14:dxf>
              <font>
                <b/>
                <i val="0"/>
                <color theme="0"/>
              </font>
              <fill>
                <patternFill>
                  <bgColor rgb="FFFFC000"/>
                </patternFill>
              </fill>
            </x14:dxf>
          </x14:cfRule>
          <x14:cfRule type="cellIs" priority="388" operator="equal" id="{786B78E3-0A7B-4793-85CC-5B99B875898D}">
            <xm:f>tbl_choices!$C$7</xm:f>
            <x14:dxf>
              <font>
                <b/>
                <i val="0"/>
                <color theme="0"/>
              </font>
              <fill>
                <patternFill>
                  <bgColor rgb="FF70AD47"/>
                </patternFill>
              </fill>
            </x14:dxf>
          </x14:cfRule>
          <xm:sqref>K61:L62</xm:sqref>
        </x14:conditionalFormatting>
        <x14:conditionalFormatting xmlns:xm="http://schemas.microsoft.com/office/excel/2006/main">
          <x14:cfRule type="cellIs" priority="381" operator="equal" id="{9E17B1ED-85F4-46A5-9F2A-AA032DDD5D12}">
            <xm:f>tbl_choices!$D$7</xm:f>
            <x14:dxf>
              <font>
                <color theme="0"/>
              </font>
              <fill>
                <patternFill>
                  <bgColor rgb="FF757575"/>
                </patternFill>
              </fill>
            </x14:dxf>
          </x14:cfRule>
          <x14:cfRule type="cellIs" priority="382" operator="equal" id="{D52C0820-9AEA-4FD6-81D0-6EE575C215A3}">
            <xm:f>tbl_choices!$C$9</xm:f>
            <x14:dxf>
              <font>
                <b/>
                <i val="0"/>
                <color theme="0"/>
              </font>
              <fill>
                <patternFill>
                  <bgColor rgb="FFFF0000"/>
                </patternFill>
              </fill>
            </x14:dxf>
          </x14:cfRule>
          <x14:cfRule type="cellIs" priority="383" operator="equal" id="{D061F965-CDF6-4252-A8A3-921030FBB967}">
            <xm:f>tbl_choices!$C$8</xm:f>
            <x14:dxf>
              <font>
                <b/>
                <i val="0"/>
                <color theme="0"/>
              </font>
              <fill>
                <patternFill>
                  <bgColor rgb="FFFFC000"/>
                </patternFill>
              </fill>
            </x14:dxf>
          </x14:cfRule>
          <x14:cfRule type="cellIs" priority="384" operator="equal" id="{CE6ABE25-E464-4830-A817-A3FF642E7593}">
            <xm:f>tbl_choices!$C$7</xm:f>
            <x14:dxf>
              <font>
                <b/>
                <i val="0"/>
                <color theme="0"/>
              </font>
              <fill>
                <patternFill>
                  <bgColor rgb="FF70AD47"/>
                </patternFill>
              </fill>
            </x14:dxf>
          </x14:cfRule>
          <xm:sqref>K64:L68</xm:sqref>
        </x14:conditionalFormatting>
        <x14:conditionalFormatting xmlns:xm="http://schemas.microsoft.com/office/excel/2006/main">
          <x14:cfRule type="cellIs" priority="377" operator="equal" id="{D0A22FD9-64BA-4DA9-9CAF-6F10E0B53F7A}">
            <xm:f>tbl_choices!$D$7</xm:f>
            <x14:dxf>
              <font>
                <color theme="0"/>
              </font>
              <fill>
                <patternFill>
                  <bgColor rgb="FF757575"/>
                </patternFill>
              </fill>
            </x14:dxf>
          </x14:cfRule>
          <x14:cfRule type="cellIs" priority="378" operator="equal" id="{6400329C-AEB6-4EFD-9B16-0C4BCAA6D126}">
            <xm:f>tbl_choices!$C$9</xm:f>
            <x14:dxf>
              <font>
                <b/>
                <i val="0"/>
                <color theme="0"/>
              </font>
              <fill>
                <patternFill>
                  <bgColor rgb="FFFF0000"/>
                </patternFill>
              </fill>
            </x14:dxf>
          </x14:cfRule>
          <x14:cfRule type="cellIs" priority="379" operator="equal" id="{E09188FE-BE94-442F-BA71-454F865390FA}">
            <xm:f>tbl_choices!$C$8</xm:f>
            <x14:dxf>
              <font>
                <b/>
                <i val="0"/>
                <color theme="0"/>
              </font>
              <fill>
                <patternFill>
                  <bgColor rgb="FFFFC000"/>
                </patternFill>
              </fill>
            </x14:dxf>
          </x14:cfRule>
          <x14:cfRule type="cellIs" priority="380" operator="equal" id="{C58239D1-3EC3-45D2-8D36-92333504F310}">
            <xm:f>tbl_choices!$C$7</xm:f>
            <x14:dxf>
              <font>
                <b/>
                <i val="0"/>
                <color theme="0"/>
              </font>
              <fill>
                <patternFill>
                  <bgColor rgb="FF70AD47"/>
                </patternFill>
              </fill>
            </x14:dxf>
          </x14:cfRule>
          <xm:sqref>K69:L69</xm:sqref>
        </x14:conditionalFormatting>
        <x14:conditionalFormatting xmlns:xm="http://schemas.microsoft.com/office/excel/2006/main">
          <x14:cfRule type="cellIs" priority="373" operator="equal" id="{A4E5E18C-9847-4E78-BA42-40315209F5CD}">
            <xm:f>tbl_choices!$D$7</xm:f>
            <x14:dxf>
              <font>
                <color theme="0"/>
              </font>
              <fill>
                <patternFill>
                  <bgColor rgb="FF757575"/>
                </patternFill>
              </fill>
            </x14:dxf>
          </x14:cfRule>
          <x14:cfRule type="cellIs" priority="374" operator="equal" id="{9F697300-BFED-4645-BDF8-A7E387FC7111}">
            <xm:f>tbl_choices!$C$9</xm:f>
            <x14:dxf>
              <font>
                <b/>
                <i val="0"/>
                <color theme="0"/>
              </font>
              <fill>
                <patternFill>
                  <bgColor rgb="FFFF0000"/>
                </patternFill>
              </fill>
            </x14:dxf>
          </x14:cfRule>
          <x14:cfRule type="cellIs" priority="375" operator="equal" id="{C33C3060-918D-4C7B-AE65-F45D82FAB81C}">
            <xm:f>tbl_choices!$C$8</xm:f>
            <x14:dxf>
              <font>
                <b/>
                <i val="0"/>
                <color theme="0"/>
              </font>
              <fill>
                <patternFill>
                  <bgColor rgb="FFFFC000"/>
                </patternFill>
              </fill>
            </x14:dxf>
          </x14:cfRule>
          <x14:cfRule type="cellIs" priority="376" operator="equal" id="{E25C2EA8-32FE-4F50-A458-F3FF715340A7}">
            <xm:f>tbl_choices!$C$7</xm:f>
            <x14:dxf>
              <font>
                <b/>
                <i val="0"/>
                <color theme="0"/>
              </font>
              <fill>
                <patternFill>
                  <bgColor rgb="FF70AD47"/>
                </patternFill>
              </fill>
            </x14:dxf>
          </x14:cfRule>
          <xm:sqref>K70:L70 K72:L72</xm:sqref>
        </x14:conditionalFormatting>
        <x14:conditionalFormatting xmlns:xm="http://schemas.microsoft.com/office/excel/2006/main">
          <x14:cfRule type="cellIs" priority="369" operator="equal" id="{AE5C53F7-E6CA-4EE5-B057-E4076123594D}">
            <xm:f>tbl_choices!$D$7</xm:f>
            <x14:dxf>
              <font>
                <color theme="0"/>
              </font>
              <fill>
                <patternFill>
                  <bgColor rgb="FF757575"/>
                </patternFill>
              </fill>
            </x14:dxf>
          </x14:cfRule>
          <x14:cfRule type="cellIs" priority="370" operator="equal" id="{A535EB5D-550A-407A-80CC-66F724EEAC55}">
            <xm:f>tbl_choices!$C$9</xm:f>
            <x14:dxf>
              <font>
                <b/>
                <i val="0"/>
                <color theme="0"/>
              </font>
              <fill>
                <patternFill>
                  <bgColor rgb="FFFF0000"/>
                </patternFill>
              </fill>
            </x14:dxf>
          </x14:cfRule>
          <x14:cfRule type="cellIs" priority="371" operator="equal" id="{9F00FA71-7559-46A2-86D4-8E23714A940C}">
            <xm:f>tbl_choices!$C$8</xm:f>
            <x14:dxf>
              <font>
                <b/>
                <i val="0"/>
                <color theme="0"/>
              </font>
              <fill>
                <patternFill>
                  <bgColor rgb="FFFFC000"/>
                </patternFill>
              </fill>
            </x14:dxf>
          </x14:cfRule>
          <x14:cfRule type="cellIs" priority="372" operator="equal" id="{A75FCADA-951A-4EF1-A1CB-A1CF8A159A44}">
            <xm:f>tbl_choices!$C$7</xm:f>
            <x14:dxf>
              <font>
                <b/>
                <i val="0"/>
                <color theme="0"/>
              </font>
              <fill>
                <patternFill>
                  <bgColor rgb="FF70AD47"/>
                </patternFill>
              </fill>
            </x14:dxf>
          </x14:cfRule>
          <xm:sqref>K73:L73</xm:sqref>
        </x14:conditionalFormatting>
        <x14:conditionalFormatting xmlns:xm="http://schemas.microsoft.com/office/excel/2006/main">
          <x14:cfRule type="cellIs" priority="365" operator="equal" id="{9049DE35-D3FC-4576-9563-980AF432DEB5}">
            <xm:f>tbl_choices!$D$7</xm:f>
            <x14:dxf>
              <font>
                <color theme="0"/>
              </font>
              <fill>
                <patternFill>
                  <bgColor rgb="FF757575"/>
                </patternFill>
              </fill>
            </x14:dxf>
          </x14:cfRule>
          <x14:cfRule type="cellIs" priority="366" operator="equal" id="{46966198-888E-4727-A612-A966A6EB1040}">
            <xm:f>tbl_choices!$C$9</xm:f>
            <x14:dxf>
              <font>
                <b/>
                <i val="0"/>
                <color theme="0"/>
              </font>
              <fill>
                <patternFill>
                  <bgColor rgb="FFFF0000"/>
                </patternFill>
              </fill>
            </x14:dxf>
          </x14:cfRule>
          <x14:cfRule type="cellIs" priority="367" operator="equal" id="{86A9AE7F-7842-47D7-9CD9-D189FF6BFE1D}">
            <xm:f>tbl_choices!$C$8</xm:f>
            <x14:dxf>
              <font>
                <b/>
                <i val="0"/>
                <color theme="0"/>
              </font>
              <fill>
                <patternFill>
                  <bgColor rgb="FFFFC000"/>
                </patternFill>
              </fill>
            </x14:dxf>
          </x14:cfRule>
          <x14:cfRule type="cellIs" priority="368" operator="equal" id="{7BC99B31-B792-4D21-AE90-A121A9F9AC8B}">
            <xm:f>tbl_choices!$C$7</xm:f>
            <x14:dxf>
              <font>
                <b/>
                <i val="0"/>
                <color theme="0"/>
              </font>
              <fill>
                <patternFill>
                  <bgColor rgb="FF70AD47"/>
                </patternFill>
              </fill>
            </x14:dxf>
          </x14:cfRule>
          <xm:sqref>K74:L74 K76:L76</xm:sqref>
        </x14:conditionalFormatting>
        <x14:conditionalFormatting xmlns:xm="http://schemas.microsoft.com/office/excel/2006/main">
          <x14:cfRule type="cellIs" priority="361" operator="equal" id="{D22CD558-0F61-4F59-91F0-927DEE88FD45}">
            <xm:f>tbl_choices!$D$7</xm:f>
            <x14:dxf>
              <font>
                <color theme="0"/>
              </font>
              <fill>
                <patternFill>
                  <bgColor rgb="FF757575"/>
                </patternFill>
              </fill>
            </x14:dxf>
          </x14:cfRule>
          <x14:cfRule type="cellIs" priority="362" operator="equal" id="{1662188C-5F4C-40B9-93F8-4752BFB92C43}">
            <xm:f>tbl_choices!$C$9</xm:f>
            <x14:dxf>
              <font>
                <b/>
                <i val="0"/>
                <color theme="0"/>
              </font>
              <fill>
                <patternFill>
                  <bgColor rgb="FFFF0000"/>
                </patternFill>
              </fill>
            </x14:dxf>
          </x14:cfRule>
          <x14:cfRule type="cellIs" priority="363" operator="equal" id="{DEF88988-774F-4B40-B828-C3D941283113}">
            <xm:f>tbl_choices!$C$8</xm:f>
            <x14:dxf>
              <font>
                <b/>
                <i val="0"/>
                <color theme="0"/>
              </font>
              <fill>
                <patternFill>
                  <bgColor rgb="FFFFC000"/>
                </patternFill>
              </fill>
            </x14:dxf>
          </x14:cfRule>
          <x14:cfRule type="cellIs" priority="364" operator="equal" id="{DAC866CE-D821-4057-9164-BED46B46F401}">
            <xm:f>tbl_choices!$C$7</xm:f>
            <x14:dxf>
              <font>
                <b/>
                <i val="0"/>
                <color theme="0"/>
              </font>
              <fill>
                <patternFill>
                  <bgColor rgb="FF70AD47"/>
                </patternFill>
              </fill>
            </x14:dxf>
          </x14:cfRule>
          <xm:sqref>J77:L77</xm:sqref>
        </x14:conditionalFormatting>
        <x14:conditionalFormatting xmlns:xm="http://schemas.microsoft.com/office/excel/2006/main">
          <x14:cfRule type="cellIs" priority="357" operator="equal" id="{E94D7ED3-C172-4C03-BFA3-A4CFE882C572}">
            <xm:f>tbl_choices!$D$7</xm:f>
            <x14:dxf>
              <font>
                <color theme="0"/>
              </font>
              <fill>
                <patternFill>
                  <bgColor rgb="FF757575"/>
                </patternFill>
              </fill>
            </x14:dxf>
          </x14:cfRule>
          <x14:cfRule type="cellIs" priority="358" operator="equal" id="{DB9F2C30-3514-4472-8945-4BFA8E75B109}">
            <xm:f>tbl_choices!$C$9</xm:f>
            <x14:dxf>
              <font>
                <b/>
                <i val="0"/>
                <color theme="0"/>
              </font>
              <fill>
                <patternFill>
                  <bgColor rgb="FFFF0000"/>
                </patternFill>
              </fill>
            </x14:dxf>
          </x14:cfRule>
          <x14:cfRule type="cellIs" priority="359" operator="equal" id="{84D8ED45-5BF5-4F41-9199-F741361FC8F6}">
            <xm:f>tbl_choices!$C$8</xm:f>
            <x14:dxf>
              <font>
                <b/>
                <i val="0"/>
                <color theme="0"/>
              </font>
              <fill>
                <patternFill>
                  <bgColor rgb="FFFFC000"/>
                </patternFill>
              </fill>
            </x14:dxf>
          </x14:cfRule>
          <x14:cfRule type="cellIs" priority="360" operator="equal" id="{AEDF32A1-C54D-4A0C-AB75-F975770148FA}">
            <xm:f>tbl_choices!$C$7</xm:f>
            <x14:dxf>
              <font>
                <b/>
                <i val="0"/>
                <color theme="0"/>
              </font>
              <fill>
                <patternFill>
                  <bgColor rgb="FF70AD47"/>
                </patternFill>
              </fill>
            </x14:dxf>
          </x14:cfRule>
          <xm:sqref>K79:L81</xm:sqref>
        </x14:conditionalFormatting>
        <x14:conditionalFormatting xmlns:xm="http://schemas.microsoft.com/office/excel/2006/main">
          <x14:cfRule type="cellIs" priority="353" operator="equal" id="{011CEFCA-727E-41EC-BD4E-4FDD97BE4DBB}">
            <xm:f>tbl_choices!$D$7</xm:f>
            <x14:dxf>
              <font>
                <color theme="0"/>
              </font>
              <fill>
                <patternFill>
                  <bgColor rgb="FF757575"/>
                </patternFill>
              </fill>
            </x14:dxf>
          </x14:cfRule>
          <x14:cfRule type="cellIs" priority="354" operator="equal" id="{BCA91385-65DF-4BFC-B737-8805E09AA640}">
            <xm:f>tbl_choices!$C$9</xm:f>
            <x14:dxf>
              <font>
                <b/>
                <i val="0"/>
                <color theme="0"/>
              </font>
              <fill>
                <patternFill>
                  <bgColor rgb="FFFF0000"/>
                </patternFill>
              </fill>
            </x14:dxf>
          </x14:cfRule>
          <x14:cfRule type="cellIs" priority="355" operator="equal" id="{17233B06-82BD-4468-AC60-6849E342B077}">
            <xm:f>tbl_choices!$C$8</xm:f>
            <x14:dxf>
              <font>
                <b/>
                <i val="0"/>
                <color theme="0"/>
              </font>
              <fill>
                <patternFill>
                  <bgColor rgb="FFFFC000"/>
                </patternFill>
              </fill>
            </x14:dxf>
          </x14:cfRule>
          <x14:cfRule type="cellIs" priority="356" operator="equal" id="{64C589A8-1A8A-4081-8334-4452D6A7DF79}">
            <xm:f>tbl_choices!$C$7</xm:f>
            <x14:dxf>
              <font>
                <b/>
                <i val="0"/>
                <color theme="0"/>
              </font>
              <fill>
                <patternFill>
                  <bgColor rgb="FF70AD47"/>
                </patternFill>
              </fill>
            </x14:dxf>
          </x14:cfRule>
          <xm:sqref>J82:L82</xm:sqref>
        </x14:conditionalFormatting>
        <x14:conditionalFormatting xmlns:xm="http://schemas.microsoft.com/office/excel/2006/main">
          <x14:cfRule type="cellIs" priority="349" operator="equal" id="{C6441DC8-3A2C-44EC-A8B7-7335DCD956F2}">
            <xm:f>tbl_choices!$D$7</xm:f>
            <x14:dxf>
              <font>
                <color theme="0"/>
              </font>
              <fill>
                <patternFill>
                  <bgColor rgb="FF757575"/>
                </patternFill>
              </fill>
            </x14:dxf>
          </x14:cfRule>
          <x14:cfRule type="cellIs" priority="350" operator="equal" id="{441E5450-8AD9-4F1B-95FB-2DCD3147D272}">
            <xm:f>tbl_choices!$C$9</xm:f>
            <x14:dxf>
              <font>
                <b/>
                <i val="0"/>
                <color theme="0"/>
              </font>
              <fill>
                <patternFill>
                  <bgColor rgb="FFFF0000"/>
                </patternFill>
              </fill>
            </x14:dxf>
          </x14:cfRule>
          <x14:cfRule type="cellIs" priority="351" operator="equal" id="{3E1866E8-7398-4156-8EAF-57FEA23A5EF2}">
            <xm:f>tbl_choices!$C$8</xm:f>
            <x14:dxf>
              <font>
                <b/>
                <i val="0"/>
                <color theme="0"/>
              </font>
              <fill>
                <patternFill>
                  <bgColor rgb="FFFFC000"/>
                </patternFill>
              </fill>
            </x14:dxf>
          </x14:cfRule>
          <x14:cfRule type="cellIs" priority="352" operator="equal" id="{8CF55318-1558-4994-AA37-3149AE33F188}">
            <xm:f>tbl_choices!$C$7</xm:f>
            <x14:dxf>
              <font>
                <b/>
                <i val="0"/>
                <color theme="0"/>
              </font>
              <fill>
                <patternFill>
                  <bgColor rgb="FF70AD47"/>
                </patternFill>
              </fill>
            </x14:dxf>
          </x14:cfRule>
          <xm:sqref>K84:L85</xm:sqref>
        </x14:conditionalFormatting>
        <x14:conditionalFormatting xmlns:xm="http://schemas.microsoft.com/office/excel/2006/main">
          <x14:cfRule type="cellIs" priority="345" operator="equal" id="{71B1EEB4-2A2D-472E-B155-AAF180C3F21F}">
            <xm:f>tbl_choices!$D$7</xm:f>
            <x14:dxf>
              <font>
                <color theme="0"/>
              </font>
              <fill>
                <patternFill>
                  <bgColor rgb="FF757575"/>
                </patternFill>
              </fill>
            </x14:dxf>
          </x14:cfRule>
          <x14:cfRule type="cellIs" priority="346" operator="equal" id="{8315D806-3AD3-4C13-AEAB-298F48B43A7A}">
            <xm:f>tbl_choices!$C$9</xm:f>
            <x14:dxf>
              <font>
                <b/>
                <i val="0"/>
                <color theme="0"/>
              </font>
              <fill>
                <patternFill>
                  <bgColor rgb="FFFF0000"/>
                </patternFill>
              </fill>
            </x14:dxf>
          </x14:cfRule>
          <x14:cfRule type="cellIs" priority="347" operator="equal" id="{BA02BCF4-1A4E-4188-884E-4771ED8A3716}">
            <xm:f>tbl_choices!$C$8</xm:f>
            <x14:dxf>
              <font>
                <b/>
                <i val="0"/>
                <color theme="0"/>
              </font>
              <fill>
                <patternFill>
                  <bgColor rgb="FFFFC000"/>
                </patternFill>
              </fill>
            </x14:dxf>
          </x14:cfRule>
          <x14:cfRule type="cellIs" priority="348" operator="equal" id="{75AEEE52-7986-40AC-9C2D-7D071D454F60}">
            <xm:f>tbl_choices!$C$7</xm:f>
            <x14:dxf>
              <font>
                <b/>
                <i val="0"/>
                <color theme="0"/>
              </font>
              <fill>
                <patternFill>
                  <bgColor rgb="FF70AD47"/>
                </patternFill>
              </fill>
            </x14:dxf>
          </x14:cfRule>
          <xm:sqref>J86:L86</xm:sqref>
        </x14:conditionalFormatting>
        <x14:conditionalFormatting xmlns:xm="http://schemas.microsoft.com/office/excel/2006/main">
          <x14:cfRule type="cellIs" priority="341" operator="equal" id="{C6A6FAEF-AA9A-4196-8369-9EFBFCFFF3A2}">
            <xm:f>tbl_choices!$D$7</xm:f>
            <x14:dxf>
              <font>
                <color theme="0"/>
              </font>
              <fill>
                <patternFill>
                  <bgColor rgb="FF757575"/>
                </patternFill>
              </fill>
            </x14:dxf>
          </x14:cfRule>
          <x14:cfRule type="cellIs" priority="342" operator="equal" id="{6F798186-513D-474F-A7E8-100B936351D1}">
            <xm:f>tbl_choices!$C$9</xm:f>
            <x14:dxf>
              <font>
                <b/>
                <i val="0"/>
                <color theme="0"/>
              </font>
              <fill>
                <patternFill>
                  <bgColor rgb="FFFF0000"/>
                </patternFill>
              </fill>
            </x14:dxf>
          </x14:cfRule>
          <x14:cfRule type="cellIs" priority="343" operator="equal" id="{31C9C179-45C2-4748-9847-02FD3F897C2A}">
            <xm:f>tbl_choices!$C$8</xm:f>
            <x14:dxf>
              <font>
                <b/>
                <i val="0"/>
                <color theme="0"/>
              </font>
              <fill>
                <patternFill>
                  <bgColor rgb="FFFFC000"/>
                </patternFill>
              </fill>
            </x14:dxf>
          </x14:cfRule>
          <x14:cfRule type="cellIs" priority="344" operator="equal" id="{DFEFD5FB-9C0F-44C7-B9CB-0A4DD2D64E9D}">
            <xm:f>tbl_choices!$C$7</xm:f>
            <x14:dxf>
              <font>
                <b/>
                <i val="0"/>
                <color theme="0"/>
              </font>
              <fill>
                <patternFill>
                  <bgColor rgb="FF70AD47"/>
                </patternFill>
              </fill>
            </x14:dxf>
          </x14:cfRule>
          <xm:sqref>K88:L89 K92:L92</xm:sqref>
        </x14:conditionalFormatting>
        <x14:conditionalFormatting xmlns:xm="http://schemas.microsoft.com/office/excel/2006/main">
          <x14:cfRule type="cellIs" priority="337" operator="equal" id="{3451E1A2-C9E8-4E9C-AC1A-468AD05580B5}">
            <xm:f>tbl_choices!$D$7</xm:f>
            <x14:dxf>
              <font>
                <color theme="0"/>
              </font>
              <fill>
                <patternFill>
                  <bgColor rgb="FF757575"/>
                </patternFill>
              </fill>
            </x14:dxf>
          </x14:cfRule>
          <x14:cfRule type="cellIs" priority="338" operator="equal" id="{09E298D1-58B3-4676-B505-B809EE9ABE81}">
            <xm:f>tbl_choices!$C$9</xm:f>
            <x14:dxf>
              <font>
                <b/>
                <i val="0"/>
                <color theme="0"/>
              </font>
              <fill>
                <patternFill>
                  <bgColor rgb="FFFF0000"/>
                </patternFill>
              </fill>
            </x14:dxf>
          </x14:cfRule>
          <x14:cfRule type="cellIs" priority="339" operator="equal" id="{0AECCA86-B114-4F80-9AD4-855BD3485574}">
            <xm:f>tbl_choices!$C$8</xm:f>
            <x14:dxf>
              <font>
                <b/>
                <i val="0"/>
                <color theme="0"/>
              </font>
              <fill>
                <patternFill>
                  <bgColor rgb="FFFFC000"/>
                </patternFill>
              </fill>
            </x14:dxf>
          </x14:cfRule>
          <x14:cfRule type="cellIs" priority="340" operator="equal" id="{66690742-0B5C-4DA5-96BD-12820A0C0B0F}">
            <xm:f>tbl_choices!$C$7</xm:f>
            <x14:dxf>
              <font>
                <b/>
                <i val="0"/>
                <color theme="0"/>
              </font>
              <fill>
                <patternFill>
                  <bgColor rgb="FF70AD47"/>
                </patternFill>
              </fill>
            </x14:dxf>
          </x14:cfRule>
          <xm:sqref>J93:L93</xm:sqref>
        </x14:conditionalFormatting>
        <x14:conditionalFormatting xmlns:xm="http://schemas.microsoft.com/office/excel/2006/main">
          <x14:cfRule type="cellIs" priority="333" operator="equal" id="{767F1DB7-DA46-4E66-8ACA-B77845E1008A}">
            <xm:f>tbl_choices!$D$7</xm:f>
            <x14:dxf>
              <font>
                <color theme="0"/>
              </font>
              <fill>
                <patternFill>
                  <bgColor rgb="FF757575"/>
                </patternFill>
              </fill>
            </x14:dxf>
          </x14:cfRule>
          <x14:cfRule type="cellIs" priority="334" operator="equal" id="{9CE12252-03C1-4DD1-B7C9-4D935CDCDB9C}">
            <xm:f>tbl_choices!$C$9</xm:f>
            <x14:dxf>
              <font>
                <b/>
                <i val="0"/>
                <color theme="0"/>
              </font>
              <fill>
                <patternFill>
                  <bgColor rgb="FFFF0000"/>
                </patternFill>
              </fill>
            </x14:dxf>
          </x14:cfRule>
          <x14:cfRule type="cellIs" priority="335" operator="equal" id="{4C03E3E7-EF13-41D5-BD7D-7D702F64C31F}">
            <xm:f>tbl_choices!$C$8</xm:f>
            <x14:dxf>
              <font>
                <b/>
                <i val="0"/>
                <color theme="0"/>
              </font>
              <fill>
                <patternFill>
                  <bgColor rgb="FFFFC000"/>
                </patternFill>
              </fill>
            </x14:dxf>
          </x14:cfRule>
          <x14:cfRule type="cellIs" priority="336" operator="equal" id="{E1B485A1-79AE-4AF4-83FF-0CD17A332C3C}">
            <xm:f>tbl_choices!$C$7</xm:f>
            <x14:dxf>
              <font>
                <b/>
                <i val="0"/>
                <color theme="0"/>
              </font>
              <fill>
                <patternFill>
                  <bgColor rgb="FF70AD47"/>
                </patternFill>
              </fill>
            </x14:dxf>
          </x14:cfRule>
          <xm:sqref>K95:L96</xm:sqref>
        </x14:conditionalFormatting>
        <x14:conditionalFormatting xmlns:xm="http://schemas.microsoft.com/office/excel/2006/main">
          <x14:cfRule type="cellIs" priority="329" operator="equal" id="{F40F642A-5BB3-4DA5-A46F-6DBA4CB933BC}">
            <xm:f>tbl_choices!$D$7</xm:f>
            <x14:dxf>
              <font>
                <color theme="0"/>
              </font>
              <fill>
                <patternFill>
                  <bgColor rgb="FF757575"/>
                </patternFill>
              </fill>
            </x14:dxf>
          </x14:cfRule>
          <x14:cfRule type="cellIs" priority="330" operator="equal" id="{01491512-EB0C-4C14-9232-C7123834F471}">
            <xm:f>tbl_choices!$C$9</xm:f>
            <x14:dxf>
              <font>
                <b/>
                <i val="0"/>
                <color theme="0"/>
              </font>
              <fill>
                <patternFill>
                  <bgColor rgb="FFFF0000"/>
                </patternFill>
              </fill>
            </x14:dxf>
          </x14:cfRule>
          <x14:cfRule type="cellIs" priority="331" operator="equal" id="{DCE7BFB7-F5BC-4B93-8E08-99B4A82BF534}">
            <xm:f>tbl_choices!$C$8</xm:f>
            <x14:dxf>
              <font>
                <b/>
                <i val="0"/>
                <color theme="0"/>
              </font>
              <fill>
                <patternFill>
                  <bgColor rgb="FFFFC000"/>
                </patternFill>
              </fill>
            </x14:dxf>
          </x14:cfRule>
          <x14:cfRule type="cellIs" priority="332" operator="equal" id="{6C45BB19-253B-4F3E-95C4-5347E1F80142}">
            <xm:f>tbl_choices!$C$7</xm:f>
            <x14:dxf>
              <font>
                <b/>
                <i val="0"/>
                <color theme="0"/>
              </font>
              <fill>
                <patternFill>
                  <bgColor rgb="FF70AD47"/>
                </patternFill>
              </fill>
            </x14:dxf>
          </x14:cfRule>
          <xm:sqref>K97:L97</xm:sqref>
        </x14:conditionalFormatting>
        <x14:conditionalFormatting xmlns:xm="http://schemas.microsoft.com/office/excel/2006/main">
          <x14:cfRule type="cellIs" priority="325" operator="equal" id="{312E12DA-581A-4AEC-B0C0-C7B9F52FB1EC}">
            <xm:f>tbl_choices!$D$7</xm:f>
            <x14:dxf>
              <font>
                <color theme="0"/>
              </font>
              <fill>
                <patternFill>
                  <bgColor rgb="FF757575"/>
                </patternFill>
              </fill>
            </x14:dxf>
          </x14:cfRule>
          <x14:cfRule type="cellIs" priority="326" operator="equal" id="{18F2B8AD-FB9D-4DA7-81A0-94BB51A6E6C8}">
            <xm:f>tbl_choices!$C$9</xm:f>
            <x14:dxf>
              <font>
                <b/>
                <i val="0"/>
                <color theme="0"/>
              </font>
              <fill>
                <patternFill>
                  <bgColor rgb="FFFF0000"/>
                </patternFill>
              </fill>
            </x14:dxf>
          </x14:cfRule>
          <x14:cfRule type="cellIs" priority="327" operator="equal" id="{C6C12C77-650F-4E4E-A029-98E2CAA605CD}">
            <xm:f>tbl_choices!$C$8</xm:f>
            <x14:dxf>
              <font>
                <b/>
                <i val="0"/>
                <color theme="0"/>
              </font>
              <fill>
                <patternFill>
                  <bgColor rgb="FFFFC000"/>
                </patternFill>
              </fill>
            </x14:dxf>
          </x14:cfRule>
          <x14:cfRule type="cellIs" priority="328" operator="equal" id="{D933CC21-CC8F-438A-A4AC-F10DB1270866}">
            <xm:f>tbl_choices!$C$7</xm:f>
            <x14:dxf>
              <font>
                <b/>
                <i val="0"/>
                <color theme="0"/>
              </font>
              <fill>
                <patternFill>
                  <bgColor rgb="FF70AD47"/>
                </patternFill>
              </fill>
            </x14:dxf>
          </x14:cfRule>
          <xm:sqref>K107:L108</xm:sqref>
        </x14:conditionalFormatting>
        <x14:conditionalFormatting xmlns:xm="http://schemas.microsoft.com/office/excel/2006/main">
          <x14:cfRule type="cellIs" priority="321" operator="equal" id="{8CC945C4-9D34-4FA9-84CB-382EF5D39B93}">
            <xm:f>tbl_choices!$D$7</xm:f>
            <x14:dxf>
              <font>
                <color theme="0"/>
              </font>
              <fill>
                <patternFill>
                  <bgColor rgb="FF757575"/>
                </patternFill>
              </fill>
            </x14:dxf>
          </x14:cfRule>
          <x14:cfRule type="cellIs" priority="322" operator="equal" id="{7F4A38F3-F02D-4648-8644-BAC0351EF03F}">
            <xm:f>tbl_choices!$C$9</xm:f>
            <x14:dxf>
              <font>
                <b/>
                <i val="0"/>
                <color theme="0"/>
              </font>
              <fill>
                <patternFill>
                  <bgColor rgb="FFFF0000"/>
                </patternFill>
              </fill>
            </x14:dxf>
          </x14:cfRule>
          <x14:cfRule type="cellIs" priority="323" operator="equal" id="{21FB3A7D-D8EB-4C57-BD50-F1CE8C5C0938}">
            <xm:f>tbl_choices!$C$8</xm:f>
            <x14:dxf>
              <font>
                <b/>
                <i val="0"/>
                <color theme="0"/>
              </font>
              <fill>
                <patternFill>
                  <bgColor rgb="FFFFC000"/>
                </patternFill>
              </fill>
            </x14:dxf>
          </x14:cfRule>
          <x14:cfRule type="cellIs" priority="324" operator="equal" id="{05E33FAB-FA6A-4644-95CF-302E73AAF931}">
            <xm:f>tbl_choices!$C$7</xm:f>
            <x14:dxf>
              <font>
                <b/>
                <i val="0"/>
                <color theme="0"/>
              </font>
              <fill>
                <patternFill>
                  <bgColor rgb="FF70AD47"/>
                </patternFill>
              </fill>
            </x14:dxf>
          </x14:cfRule>
          <xm:sqref>K112:L112</xm:sqref>
        </x14:conditionalFormatting>
        <x14:conditionalFormatting xmlns:xm="http://schemas.microsoft.com/office/excel/2006/main">
          <x14:cfRule type="cellIs" priority="317" operator="equal" id="{569EAEBD-967F-449E-A222-33C986AA0605}">
            <xm:f>tbl_choices!$D$7</xm:f>
            <x14:dxf>
              <font>
                <color theme="0"/>
              </font>
              <fill>
                <patternFill>
                  <bgColor rgb="FF757575"/>
                </patternFill>
              </fill>
            </x14:dxf>
          </x14:cfRule>
          <x14:cfRule type="cellIs" priority="318" operator="equal" id="{8FCB04F3-28BC-41A2-8FCB-B4970C384BE2}">
            <xm:f>tbl_choices!$C$9</xm:f>
            <x14:dxf>
              <font>
                <b/>
                <i val="0"/>
                <color theme="0"/>
              </font>
              <fill>
                <patternFill>
                  <bgColor rgb="FFFF0000"/>
                </patternFill>
              </fill>
            </x14:dxf>
          </x14:cfRule>
          <x14:cfRule type="cellIs" priority="319" operator="equal" id="{3760467B-0C46-44A9-B29B-5220A6980DA6}">
            <xm:f>tbl_choices!$C$8</xm:f>
            <x14:dxf>
              <font>
                <b/>
                <i val="0"/>
                <color theme="0"/>
              </font>
              <fill>
                <patternFill>
                  <bgColor rgb="FFFFC000"/>
                </patternFill>
              </fill>
            </x14:dxf>
          </x14:cfRule>
          <x14:cfRule type="cellIs" priority="320" operator="equal" id="{73F55C8D-47AE-4E2E-ACCB-6B14286D95D4}">
            <xm:f>tbl_choices!$C$7</xm:f>
            <x14:dxf>
              <font>
                <b/>
                <i val="0"/>
                <color theme="0"/>
              </font>
              <fill>
                <patternFill>
                  <bgColor rgb="FF70AD47"/>
                </patternFill>
              </fill>
            </x14:dxf>
          </x14:cfRule>
          <xm:sqref>K114:L114</xm:sqref>
        </x14:conditionalFormatting>
        <x14:conditionalFormatting xmlns:xm="http://schemas.microsoft.com/office/excel/2006/main">
          <x14:cfRule type="cellIs" priority="313" operator="equal" id="{9824711E-EB88-4098-AA1E-5797CD81E10A}">
            <xm:f>tbl_choices!$D$7</xm:f>
            <x14:dxf>
              <font>
                <color theme="0"/>
              </font>
              <fill>
                <patternFill>
                  <bgColor rgb="FF757575"/>
                </patternFill>
              </fill>
            </x14:dxf>
          </x14:cfRule>
          <x14:cfRule type="cellIs" priority="314" operator="equal" id="{FC3F4932-DF14-41CB-A57D-F92B1DF1E7F7}">
            <xm:f>tbl_choices!$C$9</xm:f>
            <x14:dxf>
              <font>
                <b/>
                <i val="0"/>
                <color theme="0"/>
              </font>
              <fill>
                <patternFill>
                  <bgColor rgb="FFFF0000"/>
                </patternFill>
              </fill>
            </x14:dxf>
          </x14:cfRule>
          <x14:cfRule type="cellIs" priority="315" operator="equal" id="{D04E7EEB-053F-43EC-BB2A-26DAF756D825}">
            <xm:f>tbl_choices!$C$8</xm:f>
            <x14:dxf>
              <font>
                <b/>
                <i val="0"/>
                <color theme="0"/>
              </font>
              <fill>
                <patternFill>
                  <bgColor rgb="FFFFC000"/>
                </patternFill>
              </fill>
            </x14:dxf>
          </x14:cfRule>
          <x14:cfRule type="cellIs" priority="316" operator="equal" id="{70E00258-E3F6-41B8-9CC8-B6B31FEA8519}">
            <xm:f>tbl_choices!$C$7</xm:f>
            <x14:dxf>
              <font>
                <b/>
                <i val="0"/>
                <color theme="0"/>
              </font>
              <fill>
                <patternFill>
                  <bgColor rgb="FF70AD47"/>
                </patternFill>
              </fill>
            </x14:dxf>
          </x14:cfRule>
          <xm:sqref>K115:L115</xm:sqref>
        </x14:conditionalFormatting>
        <x14:conditionalFormatting xmlns:xm="http://schemas.microsoft.com/office/excel/2006/main">
          <x14:cfRule type="cellIs" priority="309" operator="equal" id="{176B20C0-D3FF-4157-A323-21C4C26AE480}">
            <xm:f>tbl_choices!$D$7</xm:f>
            <x14:dxf>
              <font>
                <color theme="0"/>
              </font>
              <fill>
                <patternFill>
                  <bgColor rgb="FF757575"/>
                </patternFill>
              </fill>
            </x14:dxf>
          </x14:cfRule>
          <x14:cfRule type="cellIs" priority="310" operator="equal" id="{8269666B-8AD1-459B-8A9A-0A07AC619C8C}">
            <xm:f>tbl_choices!$C$9</xm:f>
            <x14:dxf>
              <font>
                <b/>
                <i val="0"/>
                <color theme="0"/>
              </font>
              <fill>
                <patternFill>
                  <bgColor rgb="FFFF0000"/>
                </patternFill>
              </fill>
            </x14:dxf>
          </x14:cfRule>
          <x14:cfRule type="cellIs" priority="311" operator="equal" id="{308958CE-AC73-4C50-9BAB-5DEEAB2ABB9C}">
            <xm:f>tbl_choices!$C$8</xm:f>
            <x14:dxf>
              <font>
                <b/>
                <i val="0"/>
                <color theme="0"/>
              </font>
              <fill>
                <patternFill>
                  <bgColor rgb="FFFFC000"/>
                </patternFill>
              </fill>
            </x14:dxf>
          </x14:cfRule>
          <x14:cfRule type="cellIs" priority="312" operator="equal" id="{F194915B-B847-496F-AB7A-DC25E526C4AE}">
            <xm:f>tbl_choices!$C$7</xm:f>
            <x14:dxf>
              <font>
                <b/>
                <i val="0"/>
                <color theme="0"/>
              </font>
              <fill>
                <patternFill>
                  <bgColor rgb="FF70AD47"/>
                </patternFill>
              </fill>
            </x14:dxf>
          </x14:cfRule>
          <xm:sqref>K15:L15</xm:sqref>
        </x14:conditionalFormatting>
        <x14:conditionalFormatting xmlns:xm="http://schemas.microsoft.com/office/excel/2006/main">
          <x14:cfRule type="cellIs" priority="305" operator="equal" id="{12B537A5-D78F-4233-874B-31442429EF44}">
            <xm:f>tbl_choices!$D$7</xm:f>
            <x14:dxf>
              <font>
                <color theme="0"/>
              </font>
              <fill>
                <patternFill>
                  <bgColor rgb="FF757575"/>
                </patternFill>
              </fill>
            </x14:dxf>
          </x14:cfRule>
          <x14:cfRule type="cellIs" priority="306" operator="equal" id="{A1BF708C-AD10-401E-9EE4-494381FCA079}">
            <xm:f>tbl_choices!$C$9</xm:f>
            <x14:dxf>
              <font>
                <b/>
                <i val="0"/>
                <color theme="0"/>
              </font>
              <fill>
                <patternFill>
                  <bgColor rgb="FFFF0000"/>
                </patternFill>
              </fill>
            </x14:dxf>
          </x14:cfRule>
          <x14:cfRule type="cellIs" priority="307" operator="equal" id="{0D7C5299-2F1E-4B1F-A82B-2DB081ADCE00}">
            <xm:f>tbl_choices!$C$8</xm:f>
            <x14:dxf>
              <font>
                <b/>
                <i val="0"/>
                <color theme="0"/>
              </font>
              <fill>
                <patternFill>
                  <bgColor rgb="FFFFC000"/>
                </patternFill>
              </fill>
            </x14:dxf>
          </x14:cfRule>
          <x14:cfRule type="cellIs" priority="308" operator="equal" id="{695F9008-C4DB-4558-A1E4-E2D5D26D4A40}">
            <xm:f>tbl_choices!$C$7</xm:f>
            <x14:dxf>
              <font>
                <b/>
                <i val="0"/>
                <color theme="0"/>
              </font>
              <fill>
                <patternFill>
                  <bgColor rgb="FF70AD47"/>
                </patternFill>
              </fill>
            </x14:dxf>
          </x14:cfRule>
          <xm:sqref>K16:L17</xm:sqref>
        </x14:conditionalFormatting>
        <x14:conditionalFormatting xmlns:xm="http://schemas.microsoft.com/office/excel/2006/main">
          <x14:cfRule type="cellIs" priority="301" operator="equal" id="{C47D4722-0627-4249-B589-3E4069C086ED}">
            <xm:f>tbl_choices!$D$7</xm:f>
            <x14:dxf>
              <font>
                <color theme="0"/>
              </font>
              <fill>
                <patternFill>
                  <bgColor rgb="FF757575"/>
                </patternFill>
              </fill>
            </x14:dxf>
          </x14:cfRule>
          <x14:cfRule type="cellIs" priority="302" operator="equal" id="{F3B1F4C5-F691-460F-8368-8B230D5529BC}">
            <xm:f>tbl_choices!$C$9</xm:f>
            <x14:dxf>
              <font>
                <b/>
                <i val="0"/>
                <color theme="0"/>
              </font>
              <fill>
                <patternFill>
                  <bgColor rgb="FFFF0000"/>
                </patternFill>
              </fill>
            </x14:dxf>
          </x14:cfRule>
          <x14:cfRule type="cellIs" priority="303" operator="equal" id="{7069C8A4-7EA1-4BCB-B87B-B37814FD071F}">
            <xm:f>tbl_choices!$C$8</xm:f>
            <x14:dxf>
              <font>
                <b/>
                <i val="0"/>
                <color theme="0"/>
              </font>
              <fill>
                <patternFill>
                  <bgColor rgb="FFFFC000"/>
                </patternFill>
              </fill>
            </x14:dxf>
          </x14:cfRule>
          <x14:cfRule type="cellIs" priority="304" operator="equal" id="{DC1F8A6F-A99A-401E-A675-1060AB84B99F}">
            <xm:f>tbl_choices!$C$7</xm:f>
            <x14:dxf>
              <font>
                <b/>
                <i val="0"/>
                <color theme="0"/>
              </font>
              <fill>
                <patternFill>
                  <bgColor rgb="FF70AD47"/>
                </patternFill>
              </fill>
            </x14:dxf>
          </x14:cfRule>
          <xm:sqref>K18:L18</xm:sqref>
        </x14:conditionalFormatting>
        <x14:conditionalFormatting xmlns:xm="http://schemas.microsoft.com/office/excel/2006/main">
          <x14:cfRule type="cellIs" priority="297" operator="equal" id="{E49ED287-2C8A-47BD-9029-686654DC0B05}">
            <xm:f>tbl_choices!$D$7</xm:f>
            <x14:dxf>
              <font>
                <color theme="0"/>
              </font>
              <fill>
                <patternFill>
                  <bgColor rgb="FF757575"/>
                </patternFill>
              </fill>
            </x14:dxf>
          </x14:cfRule>
          <x14:cfRule type="cellIs" priority="298" operator="equal" id="{2280CAC9-C5CE-4AC9-91BA-8A5918FBC33C}">
            <xm:f>tbl_choices!$C$9</xm:f>
            <x14:dxf>
              <font>
                <b/>
                <i val="0"/>
                <color theme="0"/>
              </font>
              <fill>
                <patternFill>
                  <bgColor rgb="FFFF0000"/>
                </patternFill>
              </fill>
            </x14:dxf>
          </x14:cfRule>
          <x14:cfRule type="cellIs" priority="299" operator="equal" id="{EC1BCA65-597C-484A-A0FB-4E8ECE4884A4}">
            <xm:f>tbl_choices!$C$8</xm:f>
            <x14:dxf>
              <font>
                <b/>
                <i val="0"/>
                <color theme="0"/>
              </font>
              <fill>
                <patternFill>
                  <bgColor rgb="FFFFC000"/>
                </patternFill>
              </fill>
            </x14:dxf>
          </x14:cfRule>
          <x14:cfRule type="cellIs" priority="300" operator="equal" id="{DDF98FB2-E7B0-4627-A202-9CE6ACFDE4EF}">
            <xm:f>tbl_choices!$C$7</xm:f>
            <x14:dxf>
              <font>
                <b/>
                <i val="0"/>
                <color theme="0"/>
              </font>
              <fill>
                <patternFill>
                  <bgColor rgb="FF70AD47"/>
                </patternFill>
              </fill>
            </x14:dxf>
          </x14:cfRule>
          <xm:sqref>K19:L21</xm:sqref>
        </x14:conditionalFormatting>
        <x14:conditionalFormatting xmlns:xm="http://schemas.microsoft.com/office/excel/2006/main">
          <x14:cfRule type="cellIs" priority="293" operator="equal" id="{0196CDF0-402D-401E-8BE4-D84174EF76F7}">
            <xm:f>tbl_choices!$D$7</xm:f>
            <x14:dxf>
              <font>
                <color theme="0"/>
              </font>
              <fill>
                <patternFill>
                  <bgColor rgb="FF757575"/>
                </patternFill>
              </fill>
            </x14:dxf>
          </x14:cfRule>
          <x14:cfRule type="cellIs" priority="294" operator="equal" id="{8FB3020C-9DBE-476D-9622-DFF78E2FE938}">
            <xm:f>tbl_choices!$C$9</xm:f>
            <x14:dxf>
              <font>
                <b/>
                <i val="0"/>
                <color theme="0"/>
              </font>
              <fill>
                <patternFill>
                  <bgColor rgb="FFFF0000"/>
                </patternFill>
              </fill>
            </x14:dxf>
          </x14:cfRule>
          <x14:cfRule type="cellIs" priority="295" operator="equal" id="{41EA7F1C-DF55-4A27-98C6-E0E414E02187}">
            <xm:f>tbl_choices!$C$8</xm:f>
            <x14:dxf>
              <font>
                <b/>
                <i val="0"/>
                <color theme="0"/>
              </font>
              <fill>
                <patternFill>
                  <bgColor rgb="FFFFC000"/>
                </patternFill>
              </fill>
            </x14:dxf>
          </x14:cfRule>
          <x14:cfRule type="cellIs" priority="296" operator="equal" id="{EC4BAF10-93F1-4A74-8496-FE50E6E2378C}">
            <xm:f>tbl_choices!$C$7</xm:f>
            <x14:dxf>
              <font>
                <b/>
                <i val="0"/>
                <color theme="0"/>
              </font>
              <fill>
                <patternFill>
                  <bgColor rgb="FF70AD47"/>
                </patternFill>
              </fill>
            </x14:dxf>
          </x14:cfRule>
          <xm:sqref>K22:L22</xm:sqref>
        </x14:conditionalFormatting>
        <x14:conditionalFormatting xmlns:xm="http://schemas.microsoft.com/office/excel/2006/main">
          <x14:cfRule type="cellIs" priority="289" operator="equal" id="{4744C9C4-1388-440E-97E0-D5FC7086782F}">
            <xm:f>tbl_choices!$D$7</xm:f>
            <x14:dxf>
              <font>
                <color theme="0"/>
              </font>
              <fill>
                <patternFill>
                  <bgColor rgb="FF757575"/>
                </patternFill>
              </fill>
            </x14:dxf>
          </x14:cfRule>
          <x14:cfRule type="cellIs" priority="290" operator="equal" id="{998A3BDE-6E32-46B4-B1F8-E8286695326F}">
            <xm:f>tbl_choices!$C$9</xm:f>
            <x14:dxf>
              <font>
                <b/>
                <i val="0"/>
                <color theme="0"/>
              </font>
              <fill>
                <patternFill>
                  <bgColor rgb="FFFF0000"/>
                </patternFill>
              </fill>
            </x14:dxf>
          </x14:cfRule>
          <x14:cfRule type="cellIs" priority="291" operator="equal" id="{F081A34F-0CA6-4502-84D6-D9736012A756}">
            <xm:f>tbl_choices!$C$8</xm:f>
            <x14:dxf>
              <font>
                <b/>
                <i val="0"/>
                <color theme="0"/>
              </font>
              <fill>
                <patternFill>
                  <bgColor rgb="FFFFC000"/>
                </patternFill>
              </fill>
            </x14:dxf>
          </x14:cfRule>
          <x14:cfRule type="cellIs" priority="292" operator="equal" id="{90561507-C9E8-4D45-99F5-0227B4F0C5D1}">
            <xm:f>tbl_choices!$C$7</xm:f>
            <x14:dxf>
              <font>
                <b/>
                <i val="0"/>
                <color theme="0"/>
              </font>
              <fill>
                <patternFill>
                  <bgColor rgb="FF70AD47"/>
                </patternFill>
              </fill>
            </x14:dxf>
          </x14:cfRule>
          <xm:sqref>K57:L59</xm:sqref>
        </x14:conditionalFormatting>
        <x14:conditionalFormatting xmlns:xm="http://schemas.microsoft.com/office/excel/2006/main">
          <x14:cfRule type="cellIs" priority="285" operator="equal" id="{0F290C2E-03A9-431F-8A7B-3998EA4DA9F5}">
            <xm:f>tbl_choices!$D$7</xm:f>
            <x14:dxf>
              <font>
                <color theme="0"/>
              </font>
              <fill>
                <patternFill>
                  <bgColor rgb="FF757575"/>
                </patternFill>
              </fill>
            </x14:dxf>
          </x14:cfRule>
          <x14:cfRule type="cellIs" priority="286" operator="equal" id="{5EEAA414-B458-4806-AD6B-EAE02DB26377}">
            <xm:f>tbl_choices!$C$9</xm:f>
            <x14:dxf>
              <font>
                <b/>
                <i val="0"/>
                <color theme="0"/>
              </font>
              <fill>
                <patternFill>
                  <bgColor rgb="FFFF0000"/>
                </patternFill>
              </fill>
            </x14:dxf>
          </x14:cfRule>
          <x14:cfRule type="cellIs" priority="287" operator="equal" id="{29511E4B-909A-4F18-9E06-B9C187F6269E}">
            <xm:f>tbl_choices!$C$8</xm:f>
            <x14:dxf>
              <font>
                <b/>
                <i val="0"/>
                <color theme="0"/>
              </font>
              <fill>
                <patternFill>
                  <bgColor rgb="FFFFC000"/>
                </patternFill>
              </fill>
            </x14:dxf>
          </x14:cfRule>
          <x14:cfRule type="cellIs" priority="288" operator="equal" id="{2939DDB8-18BD-481A-B1B4-1B5F016E625A}">
            <xm:f>tbl_choices!$C$7</xm:f>
            <x14:dxf>
              <font>
                <b/>
                <i val="0"/>
                <color theme="0"/>
              </font>
              <fill>
                <patternFill>
                  <bgColor rgb="FF70AD47"/>
                </patternFill>
              </fill>
            </x14:dxf>
          </x14:cfRule>
          <xm:sqref>K56:L56</xm:sqref>
        </x14:conditionalFormatting>
        <x14:conditionalFormatting xmlns:xm="http://schemas.microsoft.com/office/excel/2006/main">
          <x14:cfRule type="cellIs" priority="281" operator="equal" id="{A8C3134C-C062-4C14-BD57-C246413A4005}">
            <xm:f>tbl_choices!$D$7</xm:f>
            <x14:dxf>
              <font>
                <color theme="0"/>
              </font>
              <fill>
                <patternFill>
                  <bgColor rgb="FF757575"/>
                </patternFill>
              </fill>
            </x14:dxf>
          </x14:cfRule>
          <x14:cfRule type="cellIs" priority="282" operator="equal" id="{E659E45D-BDA6-4D2F-9C38-80F473337C0B}">
            <xm:f>tbl_choices!$C$9</xm:f>
            <x14:dxf>
              <font>
                <b/>
                <i val="0"/>
                <color theme="0"/>
              </font>
              <fill>
                <patternFill>
                  <bgColor rgb="FFFF0000"/>
                </patternFill>
              </fill>
            </x14:dxf>
          </x14:cfRule>
          <x14:cfRule type="cellIs" priority="283" operator="equal" id="{82B1E7BC-B1C5-444F-8F26-07CFC59CAE0D}">
            <xm:f>tbl_choices!$C$8</xm:f>
            <x14:dxf>
              <font>
                <b/>
                <i val="0"/>
                <color theme="0"/>
              </font>
              <fill>
                <patternFill>
                  <bgColor rgb="FFFFC000"/>
                </patternFill>
              </fill>
            </x14:dxf>
          </x14:cfRule>
          <x14:cfRule type="cellIs" priority="284" operator="equal" id="{44CBB227-5ECF-4CCD-AFB7-42B7ADAD83C6}">
            <xm:f>tbl_choices!$C$7</xm:f>
            <x14:dxf>
              <font>
                <b/>
                <i val="0"/>
                <color theme="0"/>
              </font>
              <fill>
                <patternFill>
                  <bgColor rgb="FF70AD47"/>
                </patternFill>
              </fill>
            </x14:dxf>
          </x14:cfRule>
          <xm:sqref>K71:L71</xm:sqref>
        </x14:conditionalFormatting>
        <x14:conditionalFormatting xmlns:xm="http://schemas.microsoft.com/office/excel/2006/main">
          <x14:cfRule type="cellIs" priority="277" operator="equal" id="{98E7823B-7A56-4BC7-9E0F-58C028711095}">
            <xm:f>tbl_choices!$D$7</xm:f>
            <x14:dxf>
              <font>
                <color theme="0"/>
              </font>
              <fill>
                <patternFill>
                  <bgColor rgb="FF757575"/>
                </patternFill>
              </fill>
            </x14:dxf>
          </x14:cfRule>
          <x14:cfRule type="cellIs" priority="278" operator="equal" id="{6B0D25FF-AE21-409F-ACB9-DED2769BD3E9}">
            <xm:f>tbl_choices!$C$9</xm:f>
            <x14:dxf>
              <font>
                <b/>
                <i val="0"/>
                <color theme="0"/>
              </font>
              <fill>
                <patternFill>
                  <bgColor rgb="FFFF0000"/>
                </patternFill>
              </fill>
            </x14:dxf>
          </x14:cfRule>
          <x14:cfRule type="cellIs" priority="279" operator="equal" id="{D26AF752-8842-4323-9882-D387D1183C1D}">
            <xm:f>tbl_choices!$C$8</xm:f>
            <x14:dxf>
              <font>
                <b/>
                <i val="0"/>
                <color theme="0"/>
              </font>
              <fill>
                <patternFill>
                  <bgColor rgb="FFFFC000"/>
                </patternFill>
              </fill>
            </x14:dxf>
          </x14:cfRule>
          <x14:cfRule type="cellIs" priority="280" operator="equal" id="{39B3400B-A529-46FE-8C9A-40B8567530CD}">
            <xm:f>tbl_choices!$C$7</xm:f>
            <x14:dxf>
              <font>
                <b/>
                <i val="0"/>
                <color theme="0"/>
              </font>
              <fill>
                <patternFill>
                  <bgColor rgb="FF70AD47"/>
                </patternFill>
              </fill>
            </x14:dxf>
          </x14:cfRule>
          <xm:sqref>K75:L75</xm:sqref>
        </x14:conditionalFormatting>
        <x14:conditionalFormatting xmlns:xm="http://schemas.microsoft.com/office/excel/2006/main">
          <x14:cfRule type="cellIs" priority="273" operator="equal" id="{6304D6E3-A832-4A0B-82FD-D0D8CA078397}">
            <xm:f>tbl_choices!$D$7</xm:f>
            <x14:dxf>
              <font>
                <color theme="0"/>
              </font>
              <fill>
                <patternFill>
                  <bgColor rgb="FF757575"/>
                </patternFill>
              </fill>
            </x14:dxf>
          </x14:cfRule>
          <x14:cfRule type="cellIs" priority="274" operator="equal" id="{F781830E-0498-4ABC-A1A8-F9A8AA2E281A}">
            <xm:f>tbl_choices!$C$9</xm:f>
            <x14:dxf>
              <font>
                <b/>
                <i val="0"/>
                <color theme="0"/>
              </font>
              <fill>
                <patternFill>
                  <bgColor rgb="FFFF0000"/>
                </patternFill>
              </fill>
            </x14:dxf>
          </x14:cfRule>
          <x14:cfRule type="cellIs" priority="275" operator="equal" id="{8AC89398-9003-4E28-931F-3E0A1DEF2E0E}">
            <xm:f>tbl_choices!$C$8</xm:f>
            <x14:dxf>
              <font>
                <b/>
                <i val="0"/>
                <color theme="0"/>
              </font>
              <fill>
                <patternFill>
                  <bgColor rgb="FFFFC000"/>
                </patternFill>
              </fill>
            </x14:dxf>
          </x14:cfRule>
          <x14:cfRule type="cellIs" priority="276" operator="equal" id="{1869B8F9-C2E1-443D-A0D7-2E8265DCEEB5}">
            <xm:f>tbl_choices!$C$7</xm:f>
            <x14:dxf>
              <font>
                <b/>
                <i val="0"/>
                <color theme="0"/>
              </font>
              <fill>
                <patternFill>
                  <bgColor rgb="FF70AD47"/>
                </patternFill>
              </fill>
            </x14:dxf>
          </x14:cfRule>
          <xm:sqref>K91:L91</xm:sqref>
        </x14:conditionalFormatting>
        <x14:conditionalFormatting xmlns:xm="http://schemas.microsoft.com/office/excel/2006/main">
          <x14:cfRule type="cellIs" priority="269" operator="equal" id="{0F160755-604F-40BF-A6B8-035C4A2E41ED}">
            <xm:f>tbl_choices!$D$7</xm:f>
            <x14:dxf>
              <font>
                <color theme="0"/>
              </font>
              <fill>
                <patternFill>
                  <bgColor rgb="FF757575"/>
                </patternFill>
              </fill>
            </x14:dxf>
          </x14:cfRule>
          <x14:cfRule type="cellIs" priority="270" operator="equal" id="{B8890784-E04C-4438-9FD9-323E22BF8F8D}">
            <xm:f>tbl_choices!$C$9</xm:f>
            <x14:dxf>
              <font>
                <b/>
                <i val="0"/>
                <color theme="0"/>
              </font>
              <fill>
                <patternFill>
                  <bgColor rgb="FFFF0000"/>
                </patternFill>
              </fill>
            </x14:dxf>
          </x14:cfRule>
          <x14:cfRule type="cellIs" priority="271" operator="equal" id="{6476A98F-CC71-46E9-A6D7-9433B99592B7}">
            <xm:f>tbl_choices!$C$8</xm:f>
            <x14:dxf>
              <font>
                <b/>
                <i val="0"/>
                <color theme="0"/>
              </font>
              <fill>
                <patternFill>
                  <bgColor rgb="FFFFC000"/>
                </patternFill>
              </fill>
            </x14:dxf>
          </x14:cfRule>
          <x14:cfRule type="cellIs" priority="272" operator="equal" id="{94AF70B2-6979-499E-8ADE-560B8DB93194}">
            <xm:f>tbl_choices!$C$7</xm:f>
            <x14:dxf>
              <font>
                <b/>
                <i val="0"/>
                <color theme="0"/>
              </font>
              <fill>
                <patternFill>
                  <bgColor rgb="FF70AD47"/>
                </patternFill>
              </fill>
            </x14:dxf>
          </x14:cfRule>
          <xm:sqref>K90:L90</xm:sqref>
        </x14:conditionalFormatting>
        <x14:conditionalFormatting xmlns:xm="http://schemas.microsoft.com/office/excel/2006/main">
          <x14:cfRule type="cellIs" priority="265" operator="equal" id="{5BA6174D-E02F-4EE3-B626-987DCDEFC64A}">
            <xm:f>tbl_choices!$D$7</xm:f>
            <x14:dxf>
              <font>
                <color theme="0"/>
              </font>
              <fill>
                <patternFill>
                  <bgColor rgb="FF757575"/>
                </patternFill>
              </fill>
            </x14:dxf>
          </x14:cfRule>
          <x14:cfRule type="cellIs" priority="266" operator="equal" id="{F1FD2933-0C03-4CF8-B59B-AA3C57153F26}">
            <xm:f>tbl_choices!$C$9</xm:f>
            <x14:dxf>
              <font>
                <b/>
                <i val="0"/>
                <color theme="0"/>
              </font>
              <fill>
                <patternFill>
                  <bgColor rgb="FFFF0000"/>
                </patternFill>
              </fill>
            </x14:dxf>
          </x14:cfRule>
          <x14:cfRule type="cellIs" priority="267" operator="equal" id="{39A0B6E4-C40A-4E6E-B38F-67AA16EF5B67}">
            <xm:f>tbl_choices!$C$8</xm:f>
            <x14:dxf>
              <font>
                <b/>
                <i val="0"/>
                <color theme="0"/>
              </font>
              <fill>
                <patternFill>
                  <bgColor rgb="FFFFC000"/>
                </patternFill>
              </fill>
            </x14:dxf>
          </x14:cfRule>
          <x14:cfRule type="cellIs" priority="268" operator="equal" id="{8A0FE7A4-9DD8-4A99-BA4C-266C5B2EB887}">
            <xm:f>tbl_choices!$C$7</xm:f>
            <x14:dxf>
              <font>
                <b/>
                <i val="0"/>
                <color theme="0"/>
              </font>
              <fill>
                <patternFill>
                  <bgColor rgb="FF70AD47"/>
                </patternFill>
              </fill>
            </x14:dxf>
          </x14:cfRule>
          <xm:sqref>J98:L98 K100:L100</xm:sqref>
        </x14:conditionalFormatting>
        <x14:conditionalFormatting xmlns:xm="http://schemas.microsoft.com/office/excel/2006/main">
          <x14:cfRule type="cellIs" priority="261" operator="equal" id="{A5DE2606-DDC6-4256-AD73-5C54B24554FA}">
            <xm:f>tbl_choices!$D$7</xm:f>
            <x14:dxf>
              <font>
                <color theme="0"/>
              </font>
              <fill>
                <patternFill>
                  <bgColor rgb="FF757575"/>
                </patternFill>
              </fill>
            </x14:dxf>
          </x14:cfRule>
          <x14:cfRule type="cellIs" priority="262" operator="equal" id="{373160B3-91BE-4F38-8B48-E15625094D8F}">
            <xm:f>tbl_choices!$C$9</xm:f>
            <x14:dxf>
              <font>
                <b/>
                <i val="0"/>
                <color theme="0"/>
              </font>
              <fill>
                <patternFill>
                  <bgColor rgb="FFFF0000"/>
                </patternFill>
              </fill>
            </x14:dxf>
          </x14:cfRule>
          <x14:cfRule type="cellIs" priority="263" operator="equal" id="{51655282-B3AD-411D-8328-8AEB13451CE4}">
            <xm:f>tbl_choices!$C$8</xm:f>
            <x14:dxf>
              <font>
                <b/>
                <i val="0"/>
                <color theme="0"/>
              </font>
              <fill>
                <patternFill>
                  <bgColor rgb="FFFFC000"/>
                </patternFill>
              </fill>
            </x14:dxf>
          </x14:cfRule>
          <x14:cfRule type="cellIs" priority="264" operator="equal" id="{E5F117B7-439C-42BC-8226-16B31FFACB84}">
            <xm:f>tbl_choices!$C$7</xm:f>
            <x14:dxf>
              <font>
                <b/>
                <i val="0"/>
                <color theme="0"/>
              </font>
              <fill>
                <patternFill>
                  <bgColor rgb="FF70AD47"/>
                </patternFill>
              </fill>
            </x14:dxf>
          </x14:cfRule>
          <xm:sqref>K101:L104</xm:sqref>
        </x14:conditionalFormatting>
        <x14:conditionalFormatting xmlns:xm="http://schemas.microsoft.com/office/excel/2006/main">
          <x14:cfRule type="cellIs" priority="257" operator="equal" id="{0FBEBED5-55CE-496D-BF76-7684DF1078BF}">
            <xm:f>tbl_choices!$D$7</xm:f>
            <x14:dxf>
              <font>
                <color theme="0"/>
              </font>
              <fill>
                <patternFill>
                  <bgColor rgb="FF757575"/>
                </patternFill>
              </fill>
            </x14:dxf>
          </x14:cfRule>
          <x14:cfRule type="cellIs" priority="258" operator="equal" id="{098AA9DB-6B8C-48BF-B1C8-C4FFCFFBE777}">
            <xm:f>tbl_choices!$C$9</xm:f>
            <x14:dxf>
              <font>
                <b/>
                <i val="0"/>
                <color theme="0"/>
              </font>
              <fill>
                <patternFill>
                  <bgColor rgb="FFFF0000"/>
                </patternFill>
              </fill>
            </x14:dxf>
          </x14:cfRule>
          <x14:cfRule type="cellIs" priority="259" operator="equal" id="{CBFF44FA-8CFB-41FF-B4A2-B7819098040A}">
            <xm:f>tbl_choices!$C$8</xm:f>
            <x14:dxf>
              <font>
                <b/>
                <i val="0"/>
                <color theme="0"/>
              </font>
              <fill>
                <patternFill>
                  <bgColor rgb="FFFFC000"/>
                </patternFill>
              </fill>
            </x14:dxf>
          </x14:cfRule>
          <x14:cfRule type="cellIs" priority="260" operator="equal" id="{D440D5E2-D28F-4D37-BC40-E7500C663BD3}">
            <xm:f>tbl_choices!$C$7</xm:f>
            <x14:dxf>
              <font>
                <b/>
                <i val="0"/>
                <color theme="0"/>
              </font>
              <fill>
                <patternFill>
                  <bgColor rgb="FF70AD47"/>
                </patternFill>
              </fill>
            </x14:dxf>
          </x14:cfRule>
          <xm:sqref>J105:L105</xm:sqref>
        </x14:conditionalFormatting>
        <x14:conditionalFormatting xmlns:xm="http://schemas.microsoft.com/office/excel/2006/main">
          <x14:cfRule type="cellIs" priority="253" operator="equal" id="{6CC03306-CBB4-462C-9986-96E8CA9DAB15}">
            <xm:f>tbl_choices!$D$7</xm:f>
            <x14:dxf>
              <font>
                <color theme="0"/>
              </font>
              <fill>
                <patternFill>
                  <bgColor rgb="FF757575"/>
                </patternFill>
              </fill>
            </x14:dxf>
          </x14:cfRule>
          <x14:cfRule type="cellIs" priority="254" operator="equal" id="{F2EB5FE2-6174-4C14-8876-EB468953BC3A}">
            <xm:f>tbl_choices!$C$9</xm:f>
            <x14:dxf>
              <font>
                <b/>
                <i val="0"/>
                <color theme="0"/>
              </font>
              <fill>
                <patternFill>
                  <bgColor rgb="FFFF0000"/>
                </patternFill>
              </fill>
            </x14:dxf>
          </x14:cfRule>
          <x14:cfRule type="cellIs" priority="255" operator="equal" id="{7E247F44-8090-4804-9146-326EB6C1E7A5}">
            <xm:f>tbl_choices!$C$8</xm:f>
            <x14:dxf>
              <font>
                <b/>
                <i val="0"/>
                <color theme="0"/>
              </font>
              <fill>
                <patternFill>
                  <bgColor rgb="FFFFC000"/>
                </patternFill>
              </fill>
            </x14:dxf>
          </x14:cfRule>
          <x14:cfRule type="cellIs" priority="256" operator="equal" id="{BD9CC3CE-3B46-43CC-B007-2FAA046FC25F}">
            <xm:f>tbl_choices!$C$7</xm:f>
            <x14:dxf>
              <font>
                <b/>
                <i val="0"/>
                <color theme="0"/>
              </font>
              <fill>
                <patternFill>
                  <bgColor rgb="FF70AD47"/>
                </patternFill>
              </fill>
            </x14:dxf>
          </x14:cfRule>
          <xm:sqref>J99:L99</xm:sqref>
        </x14:conditionalFormatting>
        <x14:conditionalFormatting xmlns:xm="http://schemas.microsoft.com/office/excel/2006/main">
          <x14:cfRule type="cellIs" priority="249" operator="equal" id="{D66BD171-6AB6-40B9-817E-208E1A34F555}">
            <xm:f>tbl_choices!$D$7</xm:f>
            <x14:dxf>
              <font>
                <color theme="0"/>
              </font>
              <fill>
                <patternFill>
                  <bgColor rgb="FF757575"/>
                </patternFill>
              </fill>
            </x14:dxf>
          </x14:cfRule>
          <x14:cfRule type="cellIs" priority="250" operator="equal" id="{17AFC07F-76E6-4E89-BC34-894D6C8560A6}">
            <xm:f>tbl_choices!$C$9</xm:f>
            <x14:dxf>
              <font>
                <b/>
                <i val="0"/>
                <color theme="0"/>
              </font>
              <fill>
                <patternFill>
                  <bgColor rgb="FFFF0000"/>
                </patternFill>
              </fill>
            </x14:dxf>
          </x14:cfRule>
          <x14:cfRule type="cellIs" priority="251" operator="equal" id="{9A3F1BFB-9DF0-47D1-B3F2-041AC5F2E392}">
            <xm:f>tbl_choices!$C$8</xm:f>
            <x14:dxf>
              <font>
                <b/>
                <i val="0"/>
                <color theme="0"/>
              </font>
              <fill>
                <patternFill>
                  <bgColor rgb="FFFFC000"/>
                </patternFill>
              </fill>
            </x14:dxf>
          </x14:cfRule>
          <x14:cfRule type="cellIs" priority="252" operator="equal" id="{130A3E8A-E105-4552-AB0F-C78344F60424}">
            <xm:f>tbl_choices!$C$7</xm:f>
            <x14:dxf>
              <font>
                <b/>
                <i val="0"/>
                <color theme="0"/>
              </font>
              <fill>
                <patternFill>
                  <bgColor rgb="FF70AD47"/>
                </patternFill>
              </fill>
            </x14:dxf>
          </x14:cfRule>
          <xm:sqref>K109:L110</xm:sqref>
        </x14:conditionalFormatting>
        <x14:conditionalFormatting xmlns:xm="http://schemas.microsoft.com/office/excel/2006/main">
          <x14:cfRule type="cellIs" priority="245" operator="equal" id="{A25DE8B3-BC1D-4F42-B6BD-0C4B0EA9BF09}">
            <xm:f>tbl_choices!$D$7</xm:f>
            <x14:dxf>
              <font>
                <color theme="0"/>
              </font>
              <fill>
                <patternFill>
                  <bgColor rgb="FF757575"/>
                </patternFill>
              </fill>
            </x14:dxf>
          </x14:cfRule>
          <x14:cfRule type="cellIs" priority="246" operator="equal" id="{86D7C3A4-F74A-4F65-8374-83D7CD1B8677}">
            <xm:f>tbl_choices!$C$9</xm:f>
            <x14:dxf>
              <font>
                <b/>
                <i val="0"/>
                <color theme="0"/>
              </font>
              <fill>
                <patternFill>
                  <bgColor rgb="FFFF0000"/>
                </patternFill>
              </fill>
            </x14:dxf>
          </x14:cfRule>
          <x14:cfRule type="cellIs" priority="247" operator="equal" id="{35EA6672-84F3-4108-A929-00099338CD73}">
            <xm:f>tbl_choices!$C$8</xm:f>
            <x14:dxf>
              <font>
                <b/>
                <i val="0"/>
                <color theme="0"/>
              </font>
              <fill>
                <patternFill>
                  <bgColor rgb="FFFFC000"/>
                </patternFill>
              </fill>
            </x14:dxf>
          </x14:cfRule>
          <x14:cfRule type="cellIs" priority="248" operator="equal" id="{BB0AF214-F9EF-4BBA-8012-94B1B7DEBA7E}">
            <xm:f>tbl_choices!$C$7</xm:f>
            <x14:dxf>
              <font>
                <b/>
                <i val="0"/>
                <color theme="0"/>
              </font>
              <fill>
                <patternFill>
                  <bgColor rgb="FF70AD47"/>
                </patternFill>
              </fill>
            </x14:dxf>
          </x14:cfRule>
          <xm:sqref>K113:L113</xm:sqref>
        </x14:conditionalFormatting>
        <x14:conditionalFormatting xmlns:xm="http://schemas.microsoft.com/office/excel/2006/main">
          <x14:cfRule type="cellIs" priority="237" operator="equal" id="{C3C8DE8C-B336-475C-ADF5-788DA6FC4936}">
            <xm:f>tbl_choices!$D$7</xm:f>
            <x14:dxf>
              <font>
                <color theme="0"/>
              </font>
              <fill>
                <patternFill>
                  <bgColor rgb="FF757575"/>
                </patternFill>
              </fill>
            </x14:dxf>
          </x14:cfRule>
          <x14:cfRule type="cellIs" priority="238" operator="equal" id="{07AF68D7-350F-48B9-AE86-3C92DAA81C58}">
            <xm:f>tbl_choices!$C$9</xm:f>
            <x14:dxf>
              <font>
                <b/>
                <i val="0"/>
                <color theme="0"/>
              </font>
              <fill>
                <patternFill>
                  <bgColor rgb="FFFF0000"/>
                </patternFill>
              </fill>
            </x14:dxf>
          </x14:cfRule>
          <x14:cfRule type="cellIs" priority="239" operator="equal" id="{52820A1A-F5B5-4EDB-8803-624809596581}">
            <xm:f>tbl_choices!$C$8</xm:f>
            <x14:dxf>
              <font>
                <b/>
                <i val="0"/>
                <color theme="0"/>
              </font>
              <fill>
                <patternFill>
                  <bgColor rgb="FFFFC000"/>
                </patternFill>
              </fill>
            </x14:dxf>
          </x14:cfRule>
          <x14:cfRule type="cellIs" priority="240" operator="equal" id="{F4B4D59A-5F84-4ED6-9CA2-85E47E13426C}">
            <xm:f>tbl_choices!$C$7</xm:f>
            <x14:dxf>
              <font>
                <b/>
                <i val="0"/>
                <color theme="0"/>
              </font>
              <fill>
                <patternFill>
                  <bgColor rgb="FF70AD47"/>
                </patternFill>
              </fill>
            </x14:dxf>
          </x14:cfRule>
          <xm:sqref>K30:L30</xm:sqref>
        </x14:conditionalFormatting>
        <x14:conditionalFormatting xmlns:xm="http://schemas.microsoft.com/office/excel/2006/main">
          <x14:cfRule type="cellIs" priority="241" operator="equal" id="{095DDCCF-34F0-4A96-9DC4-92499E3B1A4A}">
            <xm:f>tbl_choices!$D$7</xm:f>
            <x14:dxf>
              <font>
                <color theme="0"/>
              </font>
              <fill>
                <patternFill>
                  <bgColor rgb="FF757575"/>
                </patternFill>
              </fill>
            </x14:dxf>
          </x14:cfRule>
          <x14:cfRule type="cellIs" priority="242" operator="equal" id="{13924F00-2D90-402B-8ECC-EA25A98DB564}">
            <xm:f>tbl_choices!$C$9</xm:f>
            <x14:dxf>
              <font>
                <b/>
                <i val="0"/>
                <color theme="0"/>
              </font>
              <fill>
                <patternFill>
                  <bgColor rgb="FFFF0000"/>
                </patternFill>
              </fill>
            </x14:dxf>
          </x14:cfRule>
          <x14:cfRule type="cellIs" priority="243" operator="equal" id="{FE9D6C7C-57D4-4D51-8BC1-38139162E1ED}">
            <xm:f>tbl_choices!$C$8</xm:f>
            <x14:dxf>
              <font>
                <b/>
                <i val="0"/>
                <color theme="0"/>
              </font>
              <fill>
                <patternFill>
                  <bgColor rgb="FFFFC000"/>
                </patternFill>
              </fill>
            </x14:dxf>
          </x14:cfRule>
          <x14:cfRule type="cellIs" priority="244" operator="equal" id="{B92D5CC1-E980-439D-AE9B-FF6A6F3E0A89}">
            <xm:f>tbl_choices!$C$7</xm:f>
            <x14:dxf>
              <font>
                <b/>
                <i val="0"/>
                <color theme="0"/>
              </font>
              <fill>
                <patternFill>
                  <bgColor rgb="FF70AD47"/>
                </patternFill>
              </fill>
            </x14:dxf>
          </x14:cfRule>
          <xm:sqref>K29:L29</xm:sqref>
        </x14:conditionalFormatting>
        <x14:conditionalFormatting xmlns:xm="http://schemas.microsoft.com/office/excel/2006/main">
          <x14:cfRule type="cellIs" priority="233" operator="equal" id="{1E21976D-6B55-4371-A14C-90485FB70902}">
            <xm:f>tbl_choices!$D$7</xm:f>
            <x14:dxf>
              <font>
                <color theme="0"/>
              </font>
              <fill>
                <patternFill>
                  <bgColor rgb="FF757575"/>
                </patternFill>
              </fill>
            </x14:dxf>
          </x14:cfRule>
          <x14:cfRule type="cellIs" priority="234" operator="equal" id="{50549231-E462-4B96-A65D-7B377F61CE2C}">
            <xm:f>tbl_choices!$C$9</xm:f>
            <x14:dxf>
              <font>
                <b/>
                <i val="0"/>
                <color theme="0"/>
              </font>
              <fill>
                <patternFill>
                  <bgColor rgb="FFFF0000"/>
                </patternFill>
              </fill>
            </x14:dxf>
          </x14:cfRule>
          <x14:cfRule type="cellIs" priority="235" operator="equal" id="{9984FB11-0278-4C05-8237-3EB758FE193D}">
            <xm:f>tbl_choices!$C$8</xm:f>
            <x14:dxf>
              <font>
                <b/>
                <i val="0"/>
                <color theme="0"/>
              </font>
              <fill>
                <patternFill>
                  <bgColor rgb="FFFFC000"/>
                </patternFill>
              </fill>
            </x14:dxf>
          </x14:cfRule>
          <x14:cfRule type="cellIs" priority="236" operator="equal" id="{E8217A61-A608-4C6E-A5AD-614BA62EE0C3}">
            <xm:f>tbl_choices!$C$7</xm:f>
            <x14:dxf>
              <font>
                <b/>
                <i val="0"/>
                <color theme="0"/>
              </font>
              <fill>
                <patternFill>
                  <bgColor rgb="FF70AD47"/>
                </patternFill>
              </fill>
            </x14:dxf>
          </x14:cfRule>
          <xm:sqref>J15</xm:sqref>
        </x14:conditionalFormatting>
        <x14:conditionalFormatting xmlns:xm="http://schemas.microsoft.com/office/excel/2006/main">
          <x14:cfRule type="cellIs" priority="229" operator="equal" id="{03F2A6D1-DC1A-4610-AD9A-B89CED7A2CA3}">
            <xm:f>tbl_choices!$D$7</xm:f>
            <x14:dxf>
              <font>
                <color theme="0"/>
              </font>
              <fill>
                <patternFill>
                  <bgColor rgb="FF757575"/>
                </patternFill>
              </fill>
            </x14:dxf>
          </x14:cfRule>
          <x14:cfRule type="cellIs" priority="230" operator="equal" id="{21129FD5-57CF-4F81-9037-97FFA211F4C8}">
            <xm:f>tbl_choices!$C$9</xm:f>
            <x14:dxf>
              <font>
                <b/>
                <i val="0"/>
                <color theme="0"/>
              </font>
              <fill>
                <patternFill>
                  <bgColor rgb="FFFF0000"/>
                </patternFill>
              </fill>
            </x14:dxf>
          </x14:cfRule>
          <x14:cfRule type="cellIs" priority="231" operator="equal" id="{D4922025-DAF4-4995-B1DE-00DE808ED5C6}">
            <xm:f>tbl_choices!$C$8</xm:f>
            <x14:dxf>
              <font>
                <b/>
                <i val="0"/>
                <color theme="0"/>
              </font>
              <fill>
                <patternFill>
                  <bgColor rgb="FFFFC000"/>
                </patternFill>
              </fill>
            </x14:dxf>
          </x14:cfRule>
          <x14:cfRule type="cellIs" priority="232" operator="equal" id="{1B0BAEDB-B9BF-4E82-AA89-5CD394110782}">
            <xm:f>tbl_choices!$C$7</xm:f>
            <x14:dxf>
              <font>
                <b/>
                <i val="0"/>
                <color theme="0"/>
              </font>
              <fill>
                <patternFill>
                  <bgColor rgb="FF70AD47"/>
                </patternFill>
              </fill>
            </x14:dxf>
          </x14:cfRule>
          <xm:sqref>J16:J17</xm:sqref>
        </x14:conditionalFormatting>
        <x14:conditionalFormatting xmlns:xm="http://schemas.microsoft.com/office/excel/2006/main">
          <x14:cfRule type="cellIs" priority="225" operator="equal" id="{CFB82B53-16AC-41A9-BBD0-109564169C5A}">
            <xm:f>tbl_choices!$D$7</xm:f>
            <x14:dxf>
              <font>
                <color theme="0"/>
              </font>
              <fill>
                <patternFill>
                  <bgColor rgb="FF757575"/>
                </patternFill>
              </fill>
            </x14:dxf>
          </x14:cfRule>
          <x14:cfRule type="cellIs" priority="226" operator="equal" id="{BD4D35A5-53FC-4AA6-8140-065A195609AD}">
            <xm:f>tbl_choices!$C$9</xm:f>
            <x14:dxf>
              <font>
                <b/>
                <i val="0"/>
                <color theme="0"/>
              </font>
              <fill>
                <patternFill>
                  <bgColor rgb="FFFF0000"/>
                </patternFill>
              </fill>
            </x14:dxf>
          </x14:cfRule>
          <x14:cfRule type="cellIs" priority="227" operator="equal" id="{64A70945-75FE-4438-BFA6-83714AECE225}">
            <xm:f>tbl_choices!$C$8</xm:f>
            <x14:dxf>
              <font>
                <b/>
                <i val="0"/>
                <color theme="0"/>
              </font>
              <fill>
                <patternFill>
                  <bgColor rgb="FFFFC000"/>
                </patternFill>
              </fill>
            </x14:dxf>
          </x14:cfRule>
          <x14:cfRule type="cellIs" priority="228" operator="equal" id="{E51A8282-2247-4393-80CE-3080C1534714}">
            <xm:f>tbl_choices!$C$7</xm:f>
            <x14:dxf>
              <font>
                <b/>
                <i val="0"/>
                <color theme="0"/>
              </font>
              <fill>
                <patternFill>
                  <bgColor rgb="FF70AD47"/>
                </patternFill>
              </fill>
            </x14:dxf>
          </x14:cfRule>
          <xm:sqref>J18</xm:sqref>
        </x14:conditionalFormatting>
        <x14:conditionalFormatting xmlns:xm="http://schemas.microsoft.com/office/excel/2006/main">
          <x14:cfRule type="cellIs" priority="221" operator="equal" id="{6FA1013A-F4F2-404F-8271-113CC00A36C3}">
            <xm:f>tbl_choices!$D$7</xm:f>
            <x14:dxf>
              <font>
                <color theme="0"/>
              </font>
              <fill>
                <patternFill>
                  <bgColor rgb="FF757575"/>
                </patternFill>
              </fill>
            </x14:dxf>
          </x14:cfRule>
          <x14:cfRule type="cellIs" priority="222" operator="equal" id="{761F8D02-2ABD-4C8E-9691-A5F0196CE88D}">
            <xm:f>tbl_choices!$C$9</xm:f>
            <x14:dxf>
              <font>
                <b/>
                <i val="0"/>
                <color theme="0"/>
              </font>
              <fill>
                <patternFill>
                  <bgColor rgb="FFFF0000"/>
                </patternFill>
              </fill>
            </x14:dxf>
          </x14:cfRule>
          <x14:cfRule type="cellIs" priority="223" operator="equal" id="{13E9609C-5294-497B-9F3D-411B54554D30}">
            <xm:f>tbl_choices!$C$8</xm:f>
            <x14:dxf>
              <font>
                <b/>
                <i val="0"/>
                <color theme="0"/>
              </font>
              <fill>
                <patternFill>
                  <bgColor rgb="FFFFC000"/>
                </patternFill>
              </fill>
            </x14:dxf>
          </x14:cfRule>
          <x14:cfRule type="cellIs" priority="224" operator="equal" id="{E4476A45-ABAB-4E12-9914-83B252034F69}">
            <xm:f>tbl_choices!$C$7</xm:f>
            <x14:dxf>
              <font>
                <b/>
                <i val="0"/>
                <color theme="0"/>
              </font>
              <fill>
                <patternFill>
                  <bgColor rgb="FF70AD47"/>
                </patternFill>
              </fill>
            </x14:dxf>
          </x14:cfRule>
          <xm:sqref>J19:J20</xm:sqref>
        </x14:conditionalFormatting>
        <x14:conditionalFormatting xmlns:xm="http://schemas.microsoft.com/office/excel/2006/main">
          <x14:cfRule type="cellIs" priority="217" operator="equal" id="{D334A7DB-0BE2-4ECE-9F8C-3364433E3E5E}">
            <xm:f>tbl_choices!$D$7</xm:f>
            <x14:dxf>
              <font>
                <color theme="0"/>
              </font>
              <fill>
                <patternFill>
                  <bgColor rgb="FF757575"/>
                </patternFill>
              </fill>
            </x14:dxf>
          </x14:cfRule>
          <x14:cfRule type="cellIs" priority="218" operator="equal" id="{6F6B9897-2E65-4533-BD05-A715B0368B85}">
            <xm:f>tbl_choices!$C$9</xm:f>
            <x14:dxf>
              <font>
                <b/>
                <i val="0"/>
                <color theme="0"/>
              </font>
              <fill>
                <patternFill>
                  <bgColor rgb="FFFF0000"/>
                </patternFill>
              </fill>
            </x14:dxf>
          </x14:cfRule>
          <x14:cfRule type="cellIs" priority="219" operator="equal" id="{5C797368-124B-4525-9F99-53C69AC0F188}">
            <xm:f>tbl_choices!$C$8</xm:f>
            <x14:dxf>
              <font>
                <b/>
                <i val="0"/>
                <color theme="0"/>
              </font>
              <fill>
                <patternFill>
                  <bgColor rgb="FFFFC000"/>
                </patternFill>
              </fill>
            </x14:dxf>
          </x14:cfRule>
          <x14:cfRule type="cellIs" priority="220" operator="equal" id="{45625768-D3F1-4DDA-929C-143680D7D09C}">
            <xm:f>tbl_choices!$C$7</xm:f>
            <x14:dxf>
              <font>
                <b/>
                <i val="0"/>
                <color theme="0"/>
              </font>
              <fill>
                <patternFill>
                  <bgColor rgb="FF70AD47"/>
                </patternFill>
              </fill>
            </x14:dxf>
          </x14:cfRule>
          <xm:sqref>J21:J22</xm:sqref>
        </x14:conditionalFormatting>
        <x14:conditionalFormatting xmlns:xm="http://schemas.microsoft.com/office/excel/2006/main">
          <x14:cfRule type="cellIs" priority="213" operator="equal" id="{1C256654-E7ED-4A53-A34E-89CDC8C14B30}">
            <xm:f>tbl_choices!$D$7</xm:f>
            <x14:dxf>
              <font>
                <color theme="0"/>
              </font>
              <fill>
                <patternFill>
                  <bgColor rgb="FF757575"/>
                </patternFill>
              </fill>
            </x14:dxf>
          </x14:cfRule>
          <x14:cfRule type="cellIs" priority="214" operator="equal" id="{E6414EA4-8F0B-4412-9B7E-8CDCEB708333}">
            <xm:f>tbl_choices!$C$9</xm:f>
            <x14:dxf>
              <font>
                <b/>
                <i val="0"/>
                <color theme="0"/>
              </font>
              <fill>
                <patternFill>
                  <bgColor rgb="FFFF0000"/>
                </patternFill>
              </fill>
            </x14:dxf>
          </x14:cfRule>
          <x14:cfRule type="cellIs" priority="215" operator="equal" id="{94A896E3-4254-4BDE-B300-6E34FAE23952}">
            <xm:f>tbl_choices!$C$8</xm:f>
            <x14:dxf>
              <font>
                <b/>
                <i val="0"/>
                <color theme="0"/>
              </font>
              <fill>
                <patternFill>
                  <bgColor rgb="FFFFC000"/>
                </patternFill>
              </fill>
            </x14:dxf>
          </x14:cfRule>
          <x14:cfRule type="cellIs" priority="216" operator="equal" id="{B2DD3C3F-B95E-4CF1-95FA-A3BE68DE6569}">
            <xm:f>tbl_choices!$C$7</xm:f>
            <x14:dxf>
              <font>
                <b/>
                <i val="0"/>
                <color theme="0"/>
              </font>
              <fill>
                <patternFill>
                  <bgColor rgb="FF70AD47"/>
                </patternFill>
              </fill>
            </x14:dxf>
          </x14:cfRule>
          <xm:sqref>J25</xm:sqref>
        </x14:conditionalFormatting>
        <x14:conditionalFormatting xmlns:xm="http://schemas.microsoft.com/office/excel/2006/main">
          <x14:cfRule type="cellIs" priority="209" operator="equal" id="{358CDB69-0998-4345-A86D-2C81B8189148}">
            <xm:f>tbl_choices!$D$7</xm:f>
            <x14:dxf>
              <font>
                <color theme="0"/>
              </font>
              <fill>
                <patternFill>
                  <bgColor rgb="FF757575"/>
                </patternFill>
              </fill>
            </x14:dxf>
          </x14:cfRule>
          <x14:cfRule type="cellIs" priority="210" operator="equal" id="{80E18FAB-E584-4807-928F-03A3E2DBE4B3}">
            <xm:f>tbl_choices!$C$9</xm:f>
            <x14:dxf>
              <font>
                <b/>
                <i val="0"/>
                <color theme="0"/>
              </font>
              <fill>
                <patternFill>
                  <bgColor rgb="FFFF0000"/>
                </patternFill>
              </fill>
            </x14:dxf>
          </x14:cfRule>
          <x14:cfRule type="cellIs" priority="211" operator="equal" id="{C127D5C3-571C-4FE8-835E-560A5C262944}">
            <xm:f>tbl_choices!$C$8</xm:f>
            <x14:dxf>
              <font>
                <b/>
                <i val="0"/>
                <color theme="0"/>
              </font>
              <fill>
                <patternFill>
                  <bgColor rgb="FFFFC000"/>
                </patternFill>
              </fill>
            </x14:dxf>
          </x14:cfRule>
          <x14:cfRule type="cellIs" priority="212" operator="equal" id="{E8DBE32D-9356-4E59-9ECB-48175BD5675C}">
            <xm:f>tbl_choices!$C$7</xm:f>
            <x14:dxf>
              <font>
                <b/>
                <i val="0"/>
                <color theme="0"/>
              </font>
              <fill>
                <patternFill>
                  <bgColor rgb="FF70AD47"/>
                </patternFill>
              </fill>
            </x14:dxf>
          </x14:cfRule>
          <xm:sqref>J26:J27</xm:sqref>
        </x14:conditionalFormatting>
        <x14:conditionalFormatting xmlns:xm="http://schemas.microsoft.com/office/excel/2006/main">
          <x14:cfRule type="cellIs" priority="205" operator="equal" id="{21D5232D-1F7A-44A0-9DE8-077F0EA4CE74}">
            <xm:f>tbl_choices!$D$7</xm:f>
            <x14:dxf>
              <font>
                <color theme="0"/>
              </font>
              <fill>
                <patternFill>
                  <bgColor rgb="FF757575"/>
                </patternFill>
              </fill>
            </x14:dxf>
          </x14:cfRule>
          <x14:cfRule type="cellIs" priority="206" operator="equal" id="{CBBC6036-303F-4D31-AF76-B45D5EAA2FDE}">
            <xm:f>tbl_choices!$C$9</xm:f>
            <x14:dxf>
              <font>
                <b/>
                <i val="0"/>
                <color theme="0"/>
              </font>
              <fill>
                <patternFill>
                  <bgColor rgb="FFFF0000"/>
                </patternFill>
              </fill>
            </x14:dxf>
          </x14:cfRule>
          <x14:cfRule type="cellIs" priority="207" operator="equal" id="{409BC3EA-F4B1-499B-872A-FD795CD4C0D6}">
            <xm:f>tbl_choices!$C$8</xm:f>
            <x14:dxf>
              <font>
                <b/>
                <i val="0"/>
                <color theme="0"/>
              </font>
              <fill>
                <patternFill>
                  <bgColor rgb="FFFFC000"/>
                </patternFill>
              </fill>
            </x14:dxf>
          </x14:cfRule>
          <x14:cfRule type="cellIs" priority="208" operator="equal" id="{281D93C5-0FA9-4ECF-ACC5-5936C48BB677}">
            <xm:f>tbl_choices!$C$7</xm:f>
            <x14:dxf>
              <font>
                <b/>
                <i val="0"/>
                <color theme="0"/>
              </font>
              <fill>
                <patternFill>
                  <bgColor rgb="FF70AD47"/>
                </patternFill>
              </fill>
            </x14:dxf>
          </x14:cfRule>
          <xm:sqref>J29:J30</xm:sqref>
        </x14:conditionalFormatting>
        <x14:conditionalFormatting xmlns:xm="http://schemas.microsoft.com/office/excel/2006/main">
          <x14:cfRule type="cellIs" priority="201" operator="equal" id="{A51B5FB3-A521-41D6-A4BA-0914665A7244}">
            <xm:f>tbl_choices!$D$7</xm:f>
            <x14:dxf>
              <font>
                <color theme="0"/>
              </font>
              <fill>
                <patternFill>
                  <bgColor rgb="FF757575"/>
                </patternFill>
              </fill>
            </x14:dxf>
          </x14:cfRule>
          <x14:cfRule type="cellIs" priority="202" operator="equal" id="{E8AB3A7F-9CEC-491D-94EA-D4A8613CB080}">
            <xm:f>tbl_choices!$C$9</xm:f>
            <x14:dxf>
              <font>
                <b/>
                <i val="0"/>
                <color theme="0"/>
              </font>
              <fill>
                <patternFill>
                  <bgColor rgb="FFFF0000"/>
                </patternFill>
              </fill>
            </x14:dxf>
          </x14:cfRule>
          <x14:cfRule type="cellIs" priority="203" operator="equal" id="{E9D4ABBC-3041-4076-A23E-D081A3E571FB}">
            <xm:f>tbl_choices!$C$8</xm:f>
            <x14:dxf>
              <font>
                <b/>
                <i val="0"/>
                <color theme="0"/>
              </font>
              <fill>
                <patternFill>
                  <bgColor rgb="FFFFC000"/>
                </patternFill>
              </fill>
            </x14:dxf>
          </x14:cfRule>
          <x14:cfRule type="cellIs" priority="204" operator="equal" id="{35160137-D1A2-4CD1-87B4-4B8276B7D14E}">
            <xm:f>tbl_choices!$C$7</xm:f>
            <x14:dxf>
              <font>
                <b/>
                <i val="0"/>
                <color theme="0"/>
              </font>
              <fill>
                <patternFill>
                  <bgColor rgb="FF70AD47"/>
                </patternFill>
              </fill>
            </x14:dxf>
          </x14:cfRule>
          <xm:sqref>J32</xm:sqref>
        </x14:conditionalFormatting>
        <x14:conditionalFormatting xmlns:xm="http://schemas.microsoft.com/office/excel/2006/main">
          <x14:cfRule type="cellIs" priority="197" operator="equal" id="{3353D88D-8324-43AE-BA63-1B257874307C}">
            <xm:f>tbl_choices!$D$7</xm:f>
            <x14:dxf>
              <font>
                <color theme="0"/>
              </font>
              <fill>
                <patternFill>
                  <bgColor rgb="FF757575"/>
                </patternFill>
              </fill>
            </x14:dxf>
          </x14:cfRule>
          <x14:cfRule type="cellIs" priority="198" operator="equal" id="{803C20E0-17D2-458E-B23C-6A253F0076FB}">
            <xm:f>tbl_choices!$C$9</xm:f>
            <x14:dxf>
              <font>
                <b/>
                <i val="0"/>
                <color theme="0"/>
              </font>
              <fill>
                <patternFill>
                  <bgColor rgb="FFFF0000"/>
                </patternFill>
              </fill>
            </x14:dxf>
          </x14:cfRule>
          <x14:cfRule type="cellIs" priority="199" operator="equal" id="{45747523-EA02-4FC7-8B5B-AC64F9055E14}">
            <xm:f>tbl_choices!$C$8</xm:f>
            <x14:dxf>
              <font>
                <b/>
                <i val="0"/>
                <color theme="0"/>
              </font>
              <fill>
                <patternFill>
                  <bgColor rgb="FFFFC000"/>
                </patternFill>
              </fill>
            </x14:dxf>
          </x14:cfRule>
          <x14:cfRule type="cellIs" priority="200" operator="equal" id="{3D94A19E-75EB-49A9-A71F-4E92C1C36B8D}">
            <xm:f>tbl_choices!$C$7</xm:f>
            <x14:dxf>
              <font>
                <b/>
                <i val="0"/>
                <color theme="0"/>
              </font>
              <fill>
                <patternFill>
                  <bgColor rgb="FF70AD47"/>
                </patternFill>
              </fill>
            </x14:dxf>
          </x14:cfRule>
          <xm:sqref>J33</xm:sqref>
        </x14:conditionalFormatting>
        <x14:conditionalFormatting xmlns:xm="http://schemas.microsoft.com/office/excel/2006/main">
          <x14:cfRule type="cellIs" priority="193" operator="equal" id="{6C43E34F-1744-42BD-8D4F-92D48BFFADB7}">
            <xm:f>tbl_choices!$D$7</xm:f>
            <x14:dxf>
              <font>
                <color theme="0"/>
              </font>
              <fill>
                <patternFill>
                  <bgColor rgb="FF757575"/>
                </patternFill>
              </fill>
            </x14:dxf>
          </x14:cfRule>
          <x14:cfRule type="cellIs" priority="194" operator="equal" id="{39554429-D4EE-41FA-9E59-9059650B87E5}">
            <xm:f>tbl_choices!$C$9</xm:f>
            <x14:dxf>
              <font>
                <b/>
                <i val="0"/>
                <color theme="0"/>
              </font>
              <fill>
                <patternFill>
                  <bgColor rgb="FFFF0000"/>
                </patternFill>
              </fill>
            </x14:dxf>
          </x14:cfRule>
          <x14:cfRule type="cellIs" priority="195" operator="equal" id="{9D40284F-67A4-45D3-B115-B471D3A91F9D}">
            <xm:f>tbl_choices!$C$8</xm:f>
            <x14:dxf>
              <font>
                <b/>
                <i val="0"/>
                <color theme="0"/>
              </font>
              <fill>
                <patternFill>
                  <bgColor rgb="FFFFC000"/>
                </patternFill>
              </fill>
            </x14:dxf>
          </x14:cfRule>
          <x14:cfRule type="cellIs" priority="196" operator="equal" id="{75CB3F7F-54B3-44EC-815E-25B143115EBD}">
            <xm:f>tbl_choices!$C$7</xm:f>
            <x14:dxf>
              <font>
                <b/>
                <i val="0"/>
                <color theme="0"/>
              </font>
              <fill>
                <patternFill>
                  <bgColor rgb="FF70AD47"/>
                </patternFill>
              </fill>
            </x14:dxf>
          </x14:cfRule>
          <xm:sqref>J34</xm:sqref>
        </x14:conditionalFormatting>
        <x14:conditionalFormatting xmlns:xm="http://schemas.microsoft.com/office/excel/2006/main">
          <x14:cfRule type="cellIs" priority="189" operator="equal" id="{70A92574-4C40-4980-A54F-2C7EEDF4DF5D}">
            <xm:f>tbl_choices!$D$7</xm:f>
            <x14:dxf>
              <font>
                <color theme="0"/>
              </font>
              <fill>
                <patternFill>
                  <bgColor rgb="FF757575"/>
                </patternFill>
              </fill>
            </x14:dxf>
          </x14:cfRule>
          <x14:cfRule type="cellIs" priority="190" operator="equal" id="{3460A36E-F2FD-440D-A476-13430F689E5F}">
            <xm:f>tbl_choices!$C$9</xm:f>
            <x14:dxf>
              <font>
                <b/>
                <i val="0"/>
                <color theme="0"/>
              </font>
              <fill>
                <patternFill>
                  <bgColor rgb="FFFF0000"/>
                </patternFill>
              </fill>
            </x14:dxf>
          </x14:cfRule>
          <x14:cfRule type="cellIs" priority="191" operator="equal" id="{06C19F61-A054-48DE-AE88-3ABC3FDD812A}">
            <xm:f>tbl_choices!$C$8</xm:f>
            <x14:dxf>
              <font>
                <b/>
                <i val="0"/>
                <color theme="0"/>
              </font>
              <fill>
                <patternFill>
                  <bgColor rgb="FFFFC000"/>
                </patternFill>
              </fill>
            </x14:dxf>
          </x14:cfRule>
          <x14:cfRule type="cellIs" priority="192" operator="equal" id="{12B7BAB3-3079-4272-A6FA-AAFA0A498A0D}">
            <xm:f>tbl_choices!$C$7</xm:f>
            <x14:dxf>
              <font>
                <b/>
                <i val="0"/>
                <color theme="0"/>
              </font>
              <fill>
                <patternFill>
                  <bgColor rgb="FF70AD47"/>
                </patternFill>
              </fill>
            </x14:dxf>
          </x14:cfRule>
          <xm:sqref>J35</xm:sqref>
        </x14:conditionalFormatting>
        <x14:conditionalFormatting xmlns:xm="http://schemas.microsoft.com/office/excel/2006/main">
          <x14:cfRule type="cellIs" priority="185" operator="equal" id="{CDC19B89-2DAD-44C5-B7C3-2FF550226097}">
            <xm:f>tbl_choices!$D$7</xm:f>
            <x14:dxf>
              <font>
                <color theme="0"/>
              </font>
              <fill>
                <patternFill>
                  <bgColor rgb="FF757575"/>
                </patternFill>
              </fill>
            </x14:dxf>
          </x14:cfRule>
          <x14:cfRule type="cellIs" priority="186" operator="equal" id="{80CB5E79-1F3F-4A98-AC94-E664CB6F5005}">
            <xm:f>tbl_choices!$C$9</xm:f>
            <x14:dxf>
              <font>
                <b/>
                <i val="0"/>
                <color theme="0"/>
              </font>
              <fill>
                <patternFill>
                  <bgColor rgb="FFFF0000"/>
                </patternFill>
              </fill>
            </x14:dxf>
          </x14:cfRule>
          <x14:cfRule type="cellIs" priority="187" operator="equal" id="{8B35DC37-CC19-48E0-99ED-3031FF370476}">
            <xm:f>tbl_choices!$C$8</xm:f>
            <x14:dxf>
              <font>
                <b/>
                <i val="0"/>
                <color theme="0"/>
              </font>
              <fill>
                <patternFill>
                  <bgColor rgb="FFFFC000"/>
                </patternFill>
              </fill>
            </x14:dxf>
          </x14:cfRule>
          <x14:cfRule type="cellIs" priority="188" operator="equal" id="{C08593A4-D11E-4323-8548-9FEE81760B81}">
            <xm:f>tbl_choices!$C$7</xm:f>
            <x14:dxf>
              <font>
                <b/>
                <i val="0"/>
                <color theme="0"/>
              </font>
              <fill>
                <patternFill>
                  <bgColor rgb="FF70AD47"/>
                </patternFill>
              </fill>
            </x14:dxf>
          </x14:cfRule>
          <xm:sqref>J36</xm:sqref>
        </x14:conditionalFormatting>
        <x14:conditionalFormatting xmlns:xm="http://schemas.microsoft.com/office/excel/2006/main">
          <x14:cfRule type="cellIs" priority="181" operator="equal" id="{72B76125-C047-478C-A51E-8493584A4880}">
            <xm:f>tbl_choices!$D$7</xm:f>
            <x14:dxf>
              <font>
                <color theme="0"/>
              </font>
              <fill>
                <patternFill>
                  <bgColor rgb="FF757575"/>
                </patternFill>
              </fill>
            </x14:dxf>
          </x14:cfRule>
          <x14:cfRule type="cellIs" priority="182" operator="equal" id="{52CA66B6-A276-4878-BAAE-6B9AA4A3D9B8}">
            <xm:f>tbl_choices!$C$9</xm:f>
            <x14:dxf>
              <font>
                <b/>
                <i val="0"/>
                <color theme="0"/>
              </font>
              <fill>
                <patternFill>
                  <bgColor rgb="FFFF0000"/>
                </patternFill>
              </fill>
            </x14:dxf>
          </x14:cfRule>
          <x14:cfRule type="cellIs" priority="183" operator="equal" id="{8F9EC8AD-D56B-448A-87F3-8FAC98C7C52A}">
            <xm:f>tbl_choices!$C$8</xm:f>
            <x14:dxf>
              <font>
                <b/>
                <i val="0"/>
                <color theme="0"/>
              </font>
              <fill>
                <patternFill>
                  <bgColor rgb="FFFFC000"/>
                </patternFill>
              </fill>
            </x14:dxf>
          </x14:cfRule>
          <x14:cfRule type="cellIs" priority="184" operator="equal" id="{18D245CB-6A37-45F9-B126-41880F5EA2FC}">
            <xm:f>tbl_choices!$C$7</xm:f>
            <x14:dxf>
              <font>
                <b/>
                <i val="0"/>
                <color theme="0"/>
              </font>
              <fill>
                <patternFill>
                  <bgColor rgb="FF70AD47"/>
                </patternFill>
              </fill>
            </x14:dxf>
          </x14:cfRule>
          <xm:sqref>J37</xm:sqref>
        </x14:conditionalFormatting>
        <x14:conditionalFormatting xmlns:xm="http://schemas.microsoft.com/office/excel/2006/main">
          <x14:cfRule type="cellIs" priority="177" operator="equal" id="{7C6DFB2B-048B-4761-ACE2-DFC1F95737D0}">
            <xm:f>tbl_choices!$D$7</xm:f>
            <x14:dxf>
              <font>
                <color theme="0"/>
              </font>
              <fill>
                <patternFill>
                  <bgColor rgb="FF757575"/>
                </patternFill>
              </fill>
            </x14:dxf>
          </x14:cfRule>
          <x14:cfRule type="cellIs" priority="178" operator="equal" id="{ADB5509D-BC5B-46DA-83C9-A1DF93C4C3D6}">
            <xm:f>tbl_choices!$C$9</xm:f>
            <x14:dxf>
              <font>
                <b/>
                <i val="0"/>
                <color theme="0"/>
              </font>
              <fill>
                <patternFill>
                  <bgColor rgb="FFFF0000"/>
                </patternFill>
              </fill>
            </x14:dxf>
          </x14:cfRule>
          <x14:cfRule type="cellIs" priority="179" operator="equal" id="{4C5906C6-809F-470D-A80D-4E1846C1A4AF}">
            <xm:f>tbl_choices!$C$8</xm:f>
            <x14:dxf>
              <font>
                <b/>
                <i val="0"/>
                <color theme="0"/>
              </font>
              <fill>
                <patternFill>
                  <bgColor rgb="FFFFC000"/>
                </patternFill>
              </fill>
            </x14:dxf>
          </x14:cfRule>
          <x14:cfRule type="cellIs" priority="180" operator="equal" id="{89AEAD35-E81F-4AF2-99FD-9E4C2289BEC7}">
            <xm:f>tbl_choices!$C$7</xm:f>
            <x14:dxf>
              <font>
                <b/>
                <i val="0"/>
                <color theme="0"/>
              </font>
              <fill>
                <patternFill>
                  <bgColor rgb="FF70AD47"/>
                </patternFill>
              </fill>
            </x14:dxf>
          </x14:cfRule>
          <xm:sqref>J38</xm:sqref>
        </x14:conditionalFormatting>
        <x14:conditionalFormatting xmlns:xm="http://schemas.microsoft.com/office/excel/2006/main">
          <x14:cfRule type="cellIs" priority="173" operator="equal" id="{7C8287B6-13B9-44CD-9600-F36AB5EE6305}">
            <xm:f>tbl_choices!$D$7</xm:f>
            <x14:dxf>
              <font>
                <color theme="0"/>
              </font>
              <fill>
                <patternFill>
                  <bgColor rgb="FF757575"/>
                </patternFill>
              </fill>
            </x14:dxf>
          </x14:cfRule>
          <x14:cfRule type="cellIs" priority="174" operator="equal" id="{DF1CF95A-670A-4617-A42F-0E01D4CDCB33}">
            <xm:f>tbl_choices!$C$9</xm:f>
            <x14:dxf>
              <font>
                <b/>
                <i val="0"/>
                <color theme="0"/>
              </font>
              <fill>
                <patternFill>
                  <bgColor rgb="FFFF0000"/>
                </patternFill>
              </fill>
            </x14:dxf>
          </x14:cfRule>
          <x14:cfRule type="cellIs" priority="175" operator="equal" id="{0354D465-6367-42E4-8646-9408E6E68EA1}">
            <xm:f>tbl_choices!$C$8</xm:f>
            <x14:dxf>
              <font>
                <b/>
                <i val="0"/>
                <color theme="0"/>
              </font>
              <fill>
                <patternFill>
                  <bgColor rgb="FFFFC000"/>
                </patternFill>
              </fill>
            </x14:dxf>
          </x14:cfRule>
          <x14:cfRule type="cellIs" priority="176" operator="equal" id="{CDDB40C3-F6E4-43F3-91B4-242465D1CE38}">
            <xm:f>tbl_choices!$C$7</xm:f>
            <x14:dxf>
              <font>
                <b/>
                <i val="0"/>
                <color theme="0"/>
              </font>
              <fill>
                <patternFill>
                  <bgColor rgb="FF70AD47"/>
                </patternFill>
              </fill>
            </x14:dxf>
          </x14:cfRule>
          <xm:sqref>J39</xm:sqref>
        </x14:conditionalFormatting>
        <x14:conditionalFormatting xmlns:xm="http://schemas.microsoft.com/office/excel/2006/main">
          <x14:cfRule type="cellIs" priority="169" operator="equal" id="{F2BC9C6E-DB5C-48D4-97C2-7D3DE0BDD035}">
            <xm:f>tbl_choices!$D$7</xm:f>
            <x14:dxf>
              <font>
                <color theme="0"/>
              </font>
              <fill>
                <patternFill>
                  <bgColor rgb="FF757575"/>
                </patternFill>
              </fill>
            </x14:dxf>
          </x14:cfRule>
          <x14:cfRule type="cellIs" priority="170" operator="equal" id="{02D242E8-7A31-450D-9232-E15DACF95F0F}">
            <xm:f>tbl_choices!$C$9</xm:f>
            <x14:dxf>
              <font>
                <b/>
                <i val="0"/>
                <color theme="0"/>
              </font>
              <fill>
                <patternFill>
                  <bgColor rgb="FFFF0000"/>
                </patternFill>
              </fill>
            </x14:dxf>
          </x14:cfRule>
          <x14:cfRule type="cellIs" priority="171" operator="equal" id="{10A93638-E742-4B4E-A014-26494F344B38}">
            <xm:f>tbl_choices!$C$8</xm:f>
            <x14:dxf>
              <font>
                <b/>
                <i val="0"/>
                <color theme="0"/>
              </font>
              <fill>
                <patternFill>
                  <bgColor rgb="FFFFC000"/>
                </patternFill>
              </fill>
            </x14:dxf>
          </x14:cfRule>
          <x14:cfRule type="cellIs" priority="172" operator="equal" id="{08B5E801-A0B1-468D-925F-CDB8B774105A}">
            <xm:f>tbl_choices!$C$7</xm:f>
            <x14:dxf>
              <font>
                <b/>
                <i val="0"/>
                <color theme="0"/>
              </font>
              <fill>
                <patternFill>
                  <bgColor rgb="FF70AD47"/>
                </patternFill>
              </fill>
            </x14:dxf>
          </x14:cfRule>
          <xm:sqref>J31</xm:sqref>
        </x14:conditionalFormatting>
        <x14:conditionalFormatting xmlns:xm="http://schemas.microsoft.com/office/excel/2006/main">
          <x14:cfRule type="cellIs" priority="165" operator="equal" id="{E1976E8D-56DC-4C8D-968C-B552DE30CD57}">
            <xm:f>tbl_choices!$D$7</xm:f>
            <x14:dxf>
              <font>
                <color theme="0"/>
              </font>
              <fill>
                <patternFill>
                  <bgColor rgb="FF757575"/>
                </patternFill>
              </fill>
            </x14:dxf>
          </x14:cfRule>
          <x14:cfRule type="cellIs" priority="166" operator="equal" id="{840223A1-DCF3-4EA0-8433-78D0AA7F91DB}">
            <xm:f>tbl_choices!$C$9</xm:f>
            <x14:dxf>
              <font>
                <b/>
                <i val="0"/>
                <color theme="0"/>
              </font>
              <fill>
                <patternFill>
                  <bgColor rgb="FFFF0000"/>
                </patternFill>
              </fill>
            </x14:dxf>
          </x14:cfRule>
          <x14:cfRule type="cellIs" priority="167" operator="equal" id="{9FC98842-67AC-4323-A39A-2976C32915DD}">
            <xm:f>tbl_choices!$C$8</xm:f>
            <x14:dxf>
              <font>
                <b/>
                <i val="0"/>
                <color theme="0"/>
              </font>
              <fill>
                <patternFill>
                  <bgColor rgb="FFFFC000"/>
                </patternFill>
              </fill>
            </x14:dxf>
          </x14:cfRule>
          <x14:cfRule type="cellIs" priority="168" operator="equal" id="{F6359018-09EB-48C5-A87D-5419DDA82CBA}">
            <xm:f>tbl_choices!$C$7</xm:f>
            <x14:dxf>
              <font>
                <b/>
                <i val="0"/>
                <color theme="0"/>
              </font>
              <fill>
                <patternFill>
                  <bgColor rgb="FF70AD47"/>
                </patternFill>
              </fill>
            </x14:dxf>
          </x14:cfRule>
          <xm:sqref>J41</xm:sqref>
        </x14:conditionalFormatting>
        <x14:conditionalFormatting xmlns:xm="http://schemas.microsoft.com/office/excel/2006/main">
          <x14:cfRule type="cellIs" priority="161" operator="equal" id="{A05CED58-0861-43C9-BE9C-2991535F2EE4}">
            <xm:f>tbl_choices!$D$7</xm:f>
            <x14:dxf>
              <font>
                <color theme="0"/>
              </font>
              <fill>
                <patternFill>
                  <bgColor rgb="FF757575"/>
                </patternFill>
              </fill>
            </x14:dxf>
          </x14:cfRule>
          <x14:cfRule type="cellIs" priority="162" operator="equal" id="{0606AA57-AB16-4FCE-966F-932AE82F03C1}">
            <xm:f>tbl_choices!$C$9</xm:f>
            <x14:dxf>
              <font>
                <b/>
                <i val="0"/>
                <color theme="0"/>
              </font>
              <fill>
                <patternFill>
                  <bgColor rgb="FFFF0000"/>
                </patternFill>
              </fill>
            </x14:dxf>
          </x14:cfRule>
          <x14:cfRule type="cellIs" priority="163" operator="equal" id="{2AE2644C-177A-4F9C-AA53-F321B51C20A1}">
            <xm:f>tbl_choices!$C$8</xm:f>
            <x14:dxf>
              <font>
                <b/>
                <i val="0"/>
                <color theme="0"/>
              </font>
              <fill>
                <patternFill>
                  <bgColor rgb="FFFFC000"/>
                </patternFill>
              </fill>
            </x14:dxf>
          </x14:cfRule>
          <x14:cfRule type="cellIs" priority="164" operator="equal" id="{5A3B74D6-2F1D-40EC-B038-77ED14D59889}">
            <xm:f>tbl_choices!$C$7</xm:f>
            <x14:dxf>
              <font>
                <b/>
                <i val="0"/>
                <color theme="0"/>
              </font>
              <fill>
                <patternFill>
                  <bgColor rgb="FF70AD47"/>
                </patternFill>
              </fill>
            </x14:dxf>
          </x14:cfRule>
          <xm:sqref>J42:J49</xm:sqref>
        </x14:conditionalFormatting>
        <x14:conditionalFormatting xmlns:xm="http://schemas.microsoft.com/office/excel/2006/main">
          <x14:cfRule type="cellIs" priority="157" operator="equal" id="{0FB0387E-4FF1-4C16-8CD0-6A3E643BEB8A}">
            <xm:f>tbl_choices!$D$7</xm:f>
            <x14:dxf>
              <font>
                <color theme="0"/>
              </font>
              <fill>
                <patternFill>
                  <bgColor rgb="FF757575"/>
                </patternFill>
              </fill>
            </x14:dxf>
          </x14:cfRule>
          <x14:cfRule type="cellIs" priority="158" operator="equal" id="{0353DAF8-9460-4F48-8D98-CF8FF0C8C3B9}">
            <xm:f>tbl_choices!$C$9</xm:f>
            <x14:dxf>
              <font>
                <b/>
                <i val="0"/>
                <color theme="0"/>
              </font>
              <fill>
                <patternFill>
                  <bgColor rgb="FFFF0000"/>
                </patternFill>
              </fill>
            </x14:dxf>
          </x14:cfRule>
          <x14:cfRule type="cellIs" priority="159" operator="equal" id="{1938DFB6-D2D6-4326-B9B6-3653D40A3C3F}">
            <xm:f>tbl_choices!$C$8</xm:f>
            <x14:dxf>
              <font>
                <b/>
                <i val="0"/>
                <color theme="0"/>
              </font>
              <fill>
                <patternFill>
                  <bgColor rgb="FFFFC000"/>
                </patternFill>
              </fill>
            </x14:dxf>
          </x14:cfRule>
          <x14:cfRule type="cellIs" priority="160" operator="equal" id="{D77EA814-CEF0-4B84-9F08-8A1F2E1B6574}">
            <xm:f>tbl_choices!$C$7</xm:f>
            <x14:dxf>
              <font>
                <b/>
                <i val="0"/>
                <color theme="0"/>
              </font>
              <fill>
                <patternFill>
                  <bgColor rgb="FF70AD47"/>
                </patternFill>
              </fill>
            </x14:dxf>
          </x14:cfRule>
          <xm:sqref>J51</xm:sqref>
        </x14:conditionalFormatting>
        <x14:conditionalFormatting xmlns:xm="http://schemas.microsoft.com/office/excel/2006/main">
          <x14:cfRule type="cellIs" priority="153" operator="equal" id="{F3E37430-2CEA-40E2-8CAA-3EA5BC04FDE3}">
            <xm:f>tbl_choices!$D$7</xm:f>
            <x14:dxf>
              <font>
                <color theme="0"/>
              </font>
              <fill>
                <patternFill>
                  <bgColor rgb="FF757575"/>
                </patternFill>
              </fill>
            </x14:dxf>
          </x14:cfRule>
          <x14:cfRule type="cellIs" priority="154" operator="equal" id="{EFC6357D-3C46-4865-9F9E-612E37DF98E5}">
            <xm:f>tbl_choices!$C$9</xm:f>
            <x14:dxf>
              <font>
                <b/>
                <i val="0"/>
                <color theme="0"/>
              </font>
              <fill>
                <patternFill>
                  <bgColor rgb="FFFF0000"/>
                </patternFill>
              </fill>
            </x14:dxf>
          </x14:cfRule>
          <x14:cfRule type="cellIs" priority="155" operator="equal" id="{657A9B25-7C90-4816-9314-D97730E9F8B3}">
            <xm:f>tbl_choices!$C$8</xm:f>
            <x14:dxf>
              <font>
                <b/>
                <i val="0"/>
                <color theme="0"/>
              </font>
              <fill>
                <patternFill>
                  <bgColor rgb="FFFFC000"/>
                </patternFill>
              </fill>
            </x14:dxf>
          </x14:cfRule>
          <x14:cfRule type="cellIs" priority="156" operator="equal" id="{0704D247-0689-40CD-A57D-A601BFBD8BED}">
            <xm:f>tbl_choices!$C$7</xm:f>
            <x14:dxf>
              <font>
                <b/>
                <i val="0"/>
                <color theme="0"/>
              </font>
              <fill>
                <patternFill>
                  <bgColor rgb="FF70AD47"/>
                </patternFill>
              </fill>
            </x14:dxf>
          </x14:cfRule>
          <xm:sqref>J52</xm:sqref>
        </x14:conditionalFormatting>
        <x14:conditionalFormatting xmlns:xm="http://schemas.microsoft.com/office/excel/2006/main">
          <x14:cfRule type="cellIs" priority="149" operator="equal" id="{BC349159-9623-41AE-A292-7016D09D8056}">
            <xm:f>tbl_choices!$D$7</xm:f>
            <x14:dxf>
              <font>
                <color theme="0"/>
              </font>
              <fill>
                <patternFill>
                  <bgColor rgb="FF757575"/>
                </patternFill>
              </fill>
            </x14:dxf>
          </x14:cfRule>
          <x14:cfRule type="cellIs" priority="150" operator="equal" id="{01D42971-AD2F-4A83-9589-B61DD99A44F8}">
            <xm:f>tbl_choices!$C$9</xm:f>
            <x14:dxf>
              <font>
                <b/>
                <i val="0"/>
                <color theme="0"/>
              </font>
              <fill>
                <patternFill>
                  <bgColor rgb="FFFF0000"/>
                </patternFill>
              </fill>
            </x14:dxf>
          </x14:cfRule>
          <x14:cfRule type="cellIs" priority="151" operator="equal" id="{9E847190-F462-4459-B81C-29B696760246}">
            <xm:f>tbl_choices!$C$8</xm:f>
            <x14:dxf>
              <font>
                <b/>
                <i val="0"/>
                <color theme="0"/>
              </font>
              <fill>
                <patternFill>
                  <bgColor rgb="FFFFC000"/>
                </patternFill>
              </fill>
            </x14:dxf>
          </x14:cfRule>
          <x14:cfRule type="cellIs" priority="152" operator="equal" id="{0C799CEF-0FF1-4133-9684-65857E30490E}">
            <xm:f>tbl_choices!$C$7</xm:f>
            <x14:dxf>
              <font>
                <b/>
                <i val="0"/>
                <color theme="0"/>
              </font>
              <fill>
                <patternFill>
                  <bgColor rgb="FF70AD47"/>
                </patternFill>
              </fill>
            </x14:dxf>
          </x14:cfRule>
          <xm:sqref>J53</xm:sqref>
        </x14:conditionalFormatting>
        <x14:conditionalFormatting xmlns:xm="http://schemas.microsoft.com/office/excel/2006/main">
          <x14:cfRule type="cellIs" priority="145" operator="equal" id="{3BA70A09-748A-4121-BA10-3244E5B77E19}">
            <xm:f>tbl_choices!$D$7</xm:f>
            <x14:dxf>
              <font>
                <color theme="0"/>
              </font>
              <fill>
                <patternFill>
                  <bgColor rgb="FF757575"/>
                </patternFill>
              </fill>
            </x14:dxf>
          </x14:cfRule>
          <x14:cfRule type="cellIs" priority="146" operator="equal" id="{98602004-2DBB-42A6-A02D-D138DED5562C}">
            <xm:f>tbl_choices!$C$9</xm:f>
            <x14:dxf>
              <font>
                <b/>
                <i val="0"/>
                <color theme="0"/>
              </font>
              <fill>
                <patternFill>
                  <bgColor rgb="FFFF0000"/>
                </patternFill>
              </fill>
            </x14:dxf>
          </x14:cfRule>
          <x14:cfRule type="cellIs" priority="147" operator="equal" id="{AA68038F-1887-42BD-AAEF-3431A705278B}">
            <xm:f>tbl_choices!$C$8</xm:f>
            <x14:dxf>
              <font>
                <b/>
                <i val="0"/>
                <color theme="0"/>
              </font>
              <fill>
                <patternFill>
                  <bgColor rgb="FFFFC000"/>
                </patternFill>
              </fill>
            </x14:dxf>
          </x14:cfRule>
          <x14:cfRule type="cellIs" priority="148" operator="equal" id="{3E265618-B0FC-434D-A46A-4CFDB89B1C7A}">
            <xm:f>tbl_choices!$C$7</xm:f>
            <x14:dxf>
              <font>
                <b/>
                <i val="0"/>
                <color theme="0"/>
              </font>
              <fill>
                <patternFill>
                  <bgColor rgb="FF70AD47"/>
                </patternFill>
              </fill>
            </x14:dxf>
          </x14:cfRule>
          <xm:sqref>J54</xm:sqref>
        </x14:conditionalFormatting>
        <x14:conditionalFormatting xmlns:xm="http://schemas.microsoft.com/office/excel/2006/main">
          <x14:cfRule type="cellIs" priority="141" operator="equal" id="{5F095146-4ED6-40F0-9567-6DBC387C3808}">
            <xm:f>tbl_choices!$D$7</xm:f>
            <x14:dxf>
              <font>
                <color theme="0"/>
              </font>
              <fill>
                <patternFill>
                  <bgColor rgb="FF757575"/>
                </patternFill>
              </fill>
            </x14:dxf>
          </x14:cfRule>
          <x14:cfRule type="cellIs" priority="142" operator="equal" id="{DA386A3D-D702-4DAE-99A1-0C175011D6D4}">
            <xm:f>tbl_choices!$C$9</xm:f>
            <x14:dxf>
              <font>
                <b/>
                <i val="0"/>
                <color theme="0"/>
              </font>
              <fill>
                <patternFill>
                  <bgColor rgb="FFFF0000"/>
                </patternFill>
              </fill>
            </x14:dxf>
          </x14:cfRule>
          <x14:cfRule type="cellIs" priority="143" operator="equal" id="{479073A2-F84D-4199-899F-F2CBAA0C7087}">
            <xm:f>tbl_choices!$C$8</xm:f>
            <x14:dxf>
              <font>
                <b/>
                <i val="0"/>
                <color theme="0"/>
              </font>
              <fill>
                <patternFill>
                  <bgColor rgb="FFFFC000"/>
                </patternFill>
              </fill>
            </x14:dxf>
          </x14:cfRule>
          <x14:cfRule type="cellIs" priority="144" operator="equal" id="{373240EF-8E14-45F5-9E34-DEBB46629A07}">
            <xm:f>tbl_choices!$C$7</xm:f>
            <x14:dxf>
              <font>
                <b/>
                <i val="0"/>
                <color theme="0"/>
              </font>
              <fill>
                <patternFill>
                  <bgColor rgb="FF70AD47"/>
                </patternFill>
              </fill>
            </x14:dxf>
          </x14:cfRule>
          <xm:sqref>J55</xm:sqref>
        </x14:conditionalFormatting>
        <x14:conditionalFormatting xmlns:xm="http://schemas.microsoft.com/office/excel/2006/main">
          <x14:cfRule type="cellIs" priority="137" operator="equal" id="{D6CA8E4A-5E65-4B4D-A56A-806C0F42EA0B}">
            <xm:f>tbl_choices!$D$7</xm:f>
            <x14:dxf>
              <font>
                <color theme="0"/>
              </font>
              <fill>
                <patternFill>
                  <bgColor rgb="FF757575"/>
                </patternFill>
              </fill>
            </x14:dxf>
          </x14:cfRule>
          <x14:cfRule type="cellIs" priority="138" operator="equal" id="{33EFEF5F-D420-4041-B938-35667AF27D9D}">
            <xm:f>tbl_choices!$C$9</xm:f>
            <x14:dxf>
              <font>
                <b/>
                <i val="0"/>
                <color theme="0"/>
              </font>
              <fill>
                <patternFill>
                  <bgColor rgb="FFFF0000"/>
                </patternFill>
              </fill>
            </x14:dxf>
          </x14:cfRule>
          <x14:cfRule type="cellIs" priority="139" operator="equal" id="{4CBD149D-E9E3-48C9-BD50-D7B44D062C51}">
            <xm:f>tbl_choices!$C$8</xm:f>
            <x14:dxf>
              <font>
                <b/>
                <i val="0"/>
                <color theme="0"/>
              </font>
              <fill>
                <patternFill>
                  <bgColor rgb="FFFFC000"/>
                </patternFill>
              </fill>
            </x14:dxf>
          </x14:cfRule>
          <x14:cfRule type="cellIs" priority="140" operator="equal" id="{423DE6B1-0AB2-474F-ABFF-DB64673219B5}">
            <xm:f>tbl_choices!$C$7</xm:f>
            <x14:dxf>
              <font>
                <b/>
                <i val="0"/>
                <color theme="0"/>
              </font>
              <fill>
                <patternFill>
                  <bgColor rgb="FF70AD47"/>
                </patternFill>
              </fill>
            </x14:dxf>
          </x14:cfRule>
          <xm:sqref>J56</xm:sqref>
        </x14:conditionalFormatting>
        <x14:conditionalFormatting xmlns:xm="http://schemas.microsoft.com/office/excel/2006/main">
          <x14:cfRule type="cellIs" priority="133" operator="equal" id="{EFC52632-D6E4-4B3C-ACBE-1FB8C09FF8E8}">
            <xm:f>tbl_choices!$D$7</xm:f>
            <x14:dxf>
              <font>
                <color theme="0"/>
              </font>
              <fill>
                <patternFill>
                  <bgColor rgb="FF757575"/>
                </patternFill>
              </fill>
            </x14:dxf>
          </x14:cfRule>
          <x14:cfRule type="cellIs" priority="134" operator="equal" id="{48DA67B6-9D39-435C-8E82-2CE53DC8C8C1}">
            <xm:f>tbl_choices!$C$9</xm:f>
            <x14:dxf>
              <font>
                <b/>
                <i val="0"/>
                <color theme="0"/>
              </font>
              <fill>
                <patternFill>
                  <bgColor rgb="FFFF0000"/>
                </patternFill>
              </fill>
            </x14:dxf>
          </x14:cfRule>
          <x14:cfRule type="cellIs" priority="135" operator="equal" id="{3C6F1EF7-9A58-4754-97EC-560D9EF291F1}">
            <xm:f>tbl_choices!$C$8</xm:f>
            <x14:dxf>
              <font>
                <b/>
                <i val="0"/>
                <color theme="0"/>
              </font>
              <fill>
                <patternFill>
                  <bgColor rgb="FFFFC000"/>
                </patternFill>
              </fill>
            </x14:dxf>
          </x14:cfRule>
          <x14:cfRule type="cellIs" priority="136" operator="equal" id="{E9C7E6C5-77AC-427F-9B38-DA581294CE8F}">
            <xm:f>tbl_choices!$C$7</xm:f>
            <x14:dxf>
              <font>
                <b/>
                <i val="0"/>
                <color theme="0"/>
              </font>
              <fill>
                <patternFill>
                  <bgColor rgb="FF70AD47"/>
                </patternFill>
              </fill>
            </x14:dxf>
          </x14:cfRule>
          <xm:sqref>J57</xm:sqref>
        </x14:conditionalFormatting>
        <x14:conditionalFormatting xmlns:xm="http://schemas.microsoft.com/office/excel/2006/main">
          <x14:cfRule type="cellIs" priority="129" operator="equal" id="{C446A822-3E2B-47B6-B952-B03C9DA92715}">
            <xm:f>tbl_choices!$D$7</xm:f>
            <x14:dxf>
              <font>
                <color theme="0"/>
              </font>
              <fill>
                <patternFill>
                  <bgColor rgb="FF757575"/>
                </patternFill>
              </fill>
            </x14:dxf>
          </x14:cfRule>
          <x14:cfRule type="cellIs" priority="130" operator="equal" id="{44D466A8-1E92-4867-9B80-D9578494844E}">
            <xm:f>tbl_choices!$C$9</xm:f>
            <x14:dxf>
              <font>
                <b/>
                <i val="0"/>
                <color theme="0"/>
              </font>
              <fill>
                <patternFill>
                  <bgColor rgb="FFFF0000"/>
                </patternFill>
              </fill>
            </x14:dxf>
          </x14:cfRule>
          <x14:cfRule type="cellIs" priority="131" operator="equal" id="{DE453BA5-017C-43CE-8CEC-9826B140B603}">
            <xm:f>tbl_choices!$C$8</xm:f>
            <x14:dxf>
              <font>
                <b/>
                <i val="0"/>
                <color theme="0"/>
              </font>
              <fill>
                <patternFill>
                  <bgColor rgb="FFFFC000"/>
                </patternFill>
              </fill>
            </x14:dxf>
          </x14:cfRule>
          <x14:cfRule type="cellIs" priority="132" operator="equal" id="{8F2FA2D4-F723-4405-8B2E-7472E6E67437}">
            <xm:f>tbl_choices!$C$7</xm:f>
            <x14:dxf>
              <font>
                <b/>
                <i val="0"/>
                <color theme="0"/>
              </font>
              <fill>
                <patternFill>
                  <bgColor rgb="FF70AD47"/>
                </patternFill>
              </fill>
            </x14:dxf>
          </x14:cfRule>
          <xm:sqref>J58</xm:sqref>
        </x14:conditionalFormatting>
        <x14:conditionalFormatting xmlns:xm="http://schemas.microsoft.com/office/excel/2006/main">
          <x14:cfRule type="cellIs" priority="125" operator="equal" id="{705EDF86-48AD-4DA6-87F7-C4F0444B261F}">
            <xm:f>tbl_choices!$D$7</xm:f>
            <x14:dxf>
              <font>
                <color theme="0"/>
              </font>
              <fill>
                <patternFill>
                  <bgColor rgb="FF757575"/>
                </patternFill>
              </fill>
            </x14:dxf>
          </x14:cfRule>
          <x14:cfRule type="cellIs" priority="126" operator="equal" id="{C83AF2E5-AD1D-4AD6-A637-CC633AF3C96F}">
            <xm:f>tbl_choices!$C$9</xm:f>
            <x14:dxf>
              <font>
                <b/>
                <i val="0"/>
                <color theme="0"/>
              </font>
              <fill>
                <patternFill>
                  <bgColor rgb="FFFF0000"/>
                </patternFill>
              </fill>
            </x14:dxf>
          </x14:cfRule>
          <x14:cfRule type="cellIs" priority="127" operator="equal" id="{FCEC592C-E18F-41C1-83FE-3E745A96F52C}">
            <xm:f>tbl_choices!$C$8</xm:f>
            <x14:dxf>
              <font>
                <b/>
                <i val="0"/>
                <color theme="0"/>
              </font>
              <fill>
                <patternFill>
                  <bgColor rgb="FFFFC000"/>
                </patternFill>
              </fill>
            </x14:dxf>
          </x14:cfRule>
          <x14:cfRule type="cellIs" priority="128" operator="equal" id="{99E06DBD-C8C7-4AFA-865A-A038FFA95362}">
            <xm:f>tbl_choices!$C$7</xm:f>
            <x14:dxf>
              <font>
                <b/>
                <i val="0"/>
                <color theme="0"/>
              </font>
              <fill>
                <patternFill>
                  <bgColor rgb="FF70AD47"/>
                </patternFill>
              </fill>
            </x14:dxf>
          </x14:cfRule>
          <xm:sqref>J59</xm:sqref>
        </x14:conditionalFormatting>
        <x14:conditionalFormatting xmlns:xm="http://schemas.microsoft.com/office/excel/2006/main">
          <x14:cfRule type="cellIs" priority="121" operator="equal" id="{2EC3E1B8-FFE1-4F39-8B48-4EEBFF58DC8B}">
            <xm:f>tbl_choices!$D$7</xm:f>
            <x14:dxf>
              <font>
                <color theme="0"/>
              </font>
              <fill>
                <patternFill>
                  <bgColor rgb="FF757575"/>
                </patternFill>
              </fill>
            </x14:dxf>
          </x14:cfRule>
          <x14:cfRule type="cellIs" priority="122" operator="equal" id="{EA9FEAFB-C9C0-48CB-ABE8-9D710339B600}">
            <xm:f>tbl_choices!$C$9</xm:f>
            <x14:dxf>
              <font>
                <b/>
                <i val="0"/>
                <color theme="0"/>
              </font>
              <fill>
                <patternFill>
                  <bgColor rgb="FFFF0000"/>
                </patternFill>
              </fill>
            </x14:dxf>
          </x14:cfRule>
          <x14:cfRule type="cellIs" priority="123" operator="equal" id="{751CC17D-81CF-4F12-B1CF-49C19DE8D432}">
            <xm:f>tbl_choices!$C$8</xm:f>
            <x14:dxf>
              <font>
                <b/>
                <i val="0"/>
                <color theme="0"/>
              </font>
              <fill>
                <patternFill>
                  <bgColor rgb="FFFFC000"/>
                </patternFill>
              </fill>
            </x14:dxf>
          </x14:cfRule>
          <x14:cfRule type="cellIs" priority="124" operator="equal" id="{9F687BAB-F042-4E95-9D64-71281F6AE475}">
            <xm:f>tbl_choices!$C$7</xm:f>
            <x14:dxf>
              <font>
                <b/>
                <i val="0"/>
                <color theme="0"/>
              </font>
              <fill>
                <patternFill>
                  <bgColor rgb="FF70AD47"/>
                </patternFill>
              </fill>
            </x14:dxf>
          </x14:cfRule>
          <xm:sqref>J50</xm:sqref>
        </x14:conditionalFormatting>
        <x14:conditionalFormatting xmlns:xm="http://schemas.microsoft.com/office/excel/2006/main">
          <x14:cfRule type="cellIs" priority="117" operator="equal" id="{19B3BF1B-18B7-41B0-858C-800BDBBB512B}">
            <xm:f>tbl_choices!$D$7</xm:f>
            <x14:dxf>
              <font>
                <color theme="0"/>
              </font>
              <fill>
                <patternFill>
                  <bgColor rgb="FF757575"/>
                </patternFill>
              </fill>
            </x14:dxf>
          </x14:cfRule>
          <x14:cfRule type="cellIs" priority="118" operator="equal" id="{611C8154-6924-4E57-9997-31B4E26CD458}">
            <xm:f>tbl_choices!$C$9</xm:f>
            <x14:dxf>
              <font>
                <b/>
                <i val="0"/>
                <color theme="0"/>
              </font>
              <fill>
                <patternFill>
                  <bgColor rgb="FFFF0000"/>
                </patternFill>
              </fill>
            </x14:dxf>
          </x14:cfRule>
          <x14:cfRule type="cellIs" priority="119" operator="equal" id="{6B0BB4C4-1282-4D90-9692-B279AE698644}">
            <xm:f>tbl_choices!$C$8</xm:f>
            <x14:dxf>
              <font>
                <b/>
                <i val="0"/>
                <color theme="0"/>
              </font>
              <fill>
                <patternFill>
                  <bgColor rgb="FFFFC000"/>
                </patternFill>
              </fill>
            </x14:dxf>
          </x14:cfRule>
          <x14:cfRule type="cellIs" priority="120" operator="equal" id="{217AF4C0-BBAC-48AA-B69C-59D30B33A96B}">
            <xm:f>tbl_choices!$C$7</xm:f>
            <x14:dxf>
              <font>
                <b/>
                <i val="0"/>
                <color theme="0"/>
              </font>
              <fill>
                <patternFill>
                  <bgColor rgb="FF70AD47"/>
                </patternFill>
              </fill>
            </x14:dxf>
          </x14:cfRule>
          <xm:sqref>J61</xm:sqref>
        </x14:conditionalFormatting>
        <x14:conditionalFormatting xmlns:xm="http://schemas.microsoft.com/office/excel/2006/main">
          <x14:cfRule type="cellIs" priority="113" operator="equal" id="{1FAC6DA4-4044-43D4-9097-4E2242DB3A1C}">
            <xm:f>tbl_choices!$D$7</xm:f>
            <x14:dxf>
              <font>
                <color theme="0"/>
              </font>
              <fill>
                <patternFill>
                  <bgColor rgb="FF757575"/>
                </patternFill>
              </fill>
            </x14:dxf>
          </x14:cfRule>
          <x14:cfRule type="cellIs" priority="114" operator="equal" id="{70392698-A07C-4C00-89AB-4BD196252218}">
            <xm:f>tbl_choices!$C$9</xm:f>
            <x14:dxf>
              <font>
                <b/>
                <i val="0"/>
                <color theme="0"/>
              </font>
              <fill>
                <patternFill>
                  <bgColor rgb="FFFF0000"/>
                </patternFill>
              </fill>
            </x14:dxf>
          </x14:cfRule>
          <x14:cfRule type="cellIs" priority="115" operator="equal" id="{AFCED966-86C3-422A-AF50-6DF10252E699}">
            <xm:f>tbl_choices!$C$8</xm:f>
            <x14:dxf>
              <font>
                <b/>
                <i val="0"/>
                <color theme="0"/>
              </font>
              <fill>
                <patternFill>
                  <bgColor rgb="FFFFC000"/>
                </patternFill>
              </fill>
            </x14:dxf>
          </x14:cfRule>
          <x14:cfRule type="cellIs" priority="116" operator="equal" id="{A11B5471-21E4-4F02-A088-447E8B5E6B1B}">
            <xm:f>tbl_choices!$C$7</xm:f>
            <x14:dxf>
              <font>
                <b/>
                <i val="0"/>
                <color theme="0"/>
              </font>
              <fill>
                <patternFill>
                  <bgColor rgb="FF70AD47"/>
                </patternFill>
              </fill>
            </x14:dxf>
          </x14:cfRule>
          <xm:sqref>J62</xm:sqref>
        </x14:conditionalFormatting>
        <x14:conditionalFormatting xmlns:xm="http://schemas.microsoft.com/office/excel/2006/main">
          <x14:cfRule type="cellIs" priority="109" operator="equal" id="{8D4A634D-E058-48EC-B4BE-CBD3BE89D3BB}">
            <xm:f>tbl_choices!$D$7</xm:f>
            <x14:dxf>
              <font>
                <color theme="0"/>
              </font>
              <fill>
                <patternFill>
                  <bgColor rgb="FF757575"/>
                </patternFill>
              </fill>
            </x14:dxf>
          </x14:cfRule>
          <x14:cfRule type="cellIs" priority="110" operator="equal" id="{BB851135-9701-403B-BCA3-DE3CFF31B5D9}">
            <xm:f>tbl_choices!$C$9</xm:f>
            <x14:dxf>
              <font>
                <b/>
                <i val="0"/>
                <color theme="0"/>
              </font>
              <fill>
                <patternFill>
                  <bgColor rgb="FFFF0000"/>
                </patternFill>
              </fill>
            </x14:dxf>
          </x14:cfRule>
          <x14:cfRule type="cellIs" priority="111" operator="equal" id="{89A53C6D-F2F1-4979-85A2-28C418F3780A}">
            <xm:f>tbl_choices!$C$8</xm:f>
            <x14:dxf>
              <font>
                <b/>
                <i val="0"/>
                <color theme="0"/>
              </font>
              <fill>
                <patternFill>
                  <bgColor rgb="FFFFC000"/>
                </patternFill>
              </fill>
            </x14:dxf>
          </x14:cfRule>
          <x14:cfRule type="cellIs" priority="112" operator="equal" id="{F64807C2-7E1F-4B19-99ED-124BED45D7CA}">
            <xm:f>tbl_choices!$C$7</xm:f>
            <x14:dxf>
              <font>
                <b/>
                <i val="0"/>
                <color theme="0"/>
              </font>
              <fill>
                <patternFill>
                  <bgColor rgb="FF70AD47"/>
                </patternFill>
              </fill>
            </x14:dxf>
          </x14:cfRule>
          <xm:sqref>J60</xm:sqref>
        </x14:conditionalFormatting>
        <x14:conditionalFormatting xmlns:xm="http://schemas.microsoft.com/office/excel/2006/main">
          <x14:cfRule type="cellIs" priority="105" operator="equal" id="{C59C103A-EA3E-4008-A407-C7AFC29B227F}">
            <xm:f>tbl_choices!$D$7</xm:f>
            <x14:dxf>
              <font>
                <color theme="0"/>
              </font>
              <fill>
                <patternFill>
                  <bgColor rgb="FF757575"/>
                </patternFill>
              </fill>
            </x14:dxf>
          </x14:cfRule>
          <x14:cfRule type="cellIs" priority="106" operator="equal" id="{F511D9E9-0F25-41DF-84B5-13BFAA8AACC2}">
            <xm:f>tbl_choices!$C$9</xm:f>
            <x14:dxf>
              <font>
                <b/>
                <i val="0"/>
                <color theme="0"/>
              </font>
              <fill>
                <patternFill>
                  <bgColor rgb="FFFF0000"/>
                </patternFill>
              </fill>
            </x14:dxf>
          </x14:cfRule>
          <x14:cfRule type="cellIs" priority="107" operator="equal" id="{B5BB7F24-1211-45C4-AC49-DB72271DF13A}">
            <xm:f>tbl_choices!$C$8</xm:f>
            <x14:dxf>
              <font>
                <b/>
                <i val="0"/>
                <color theme="0"/>
              </font>
              <fill>
                <patternFill>
                  <bgColor rgb="FFFFC000"/>
                </patternFill>
              </fill>
            </x14:dxf>
          </x14:cfRule>
          <x14:cfRule type="cellIs" priority="108" operator="equal" id="{22F44807-5E7C-4521-9CB7-2335E583E5A7}">
            <xm:f>tbl_choices!$C$7</xm:f>
            <x14:dxf>
              <font>
                <b/>
                <i val="0"/>
                <color theme="0"/>
              </font>
              <fill>
                <patternFill>
                  <bgColor rgb="FF70AD47"/>
                </patternFill>
              </fill>
            </x14:dxf>
          </x14:cfRule>
          <xm:sqref>J64:J68</xm:sqref>
        </x14:conditionalFormatting>
        <x14:conditionalFormatting xmlns:xm="http://schemas.microsoft.com/office/excel/2006/main">
          <x14:cfRule type="cellIs" priority="101" operator="equal" id="{18803BE8-A98D-48C8-AF71-1D10C8DBF1A6}">
            <xm:f>tbl_choices!$D$7</xm:f>
            <x14:dxf>
              <font>
                <color theme="0"/>
              </font>
              <fill>
                <patternFill>
                  <bgColor rgb="FF757575"/>
                </patternFill>
              </fill>
            </x14:dxf>
          </x14:cfRule>
          <x14:cfRule type="cellIs" priority="102" operator="equal" id="{A2E97431-860F-4C49-9D60-7E7205DED71A}">
            <xm:f>tbl_choices!$C$9</xm:f>
            <x14:dxf>
              <font>
                <b/>
                <i val="0"/>
                <color theme="0"/>
              </font>
              <fill>
                <patternFill>
                  <bgColor rgb="FFFF0000"/>
                </patternFill>
              </fill>
            </x14:dxf>
          </x14:cfRule>
          <x14:cfRule type="cellIs" priority="103" operator="equal" id="{8797F0C0-9811-4CE4-B5C3-104CDE5E5AE8}">
            <xm:f>tbl_choices!$C$8</xm:f>
            <x14:dxf>
              <font>
                <b/>
                <i val="0"/>
                <color theme="0"/>
              </font>
              <fill>
                <patternFill>
                  <bgColor rgb="FFFFC000"/>
                </patternFill>
              </fill>
            </x14:dxf>
          </x14:cfRule>
          <x14:cfRule type="cellIs" priority="104" operator="equal" id="{C804EC59-3487-4256-B8DB-D095EEAA9D96}">
            <xm:f>tbl_choices!$C$7</xm:f>
            <x14:dxf>
              <font>
                <b/>
                <i val="0"/>
                <color theme="0"/>
              </font>
              <fill>
                <patternFill>
                  <bgColor rgb="FF70AD47"/>
                </patternFill>
              </fill>
            </x14:dxf>
          </x14:cfRule>
          <xm:sqref>J63</xm:sqref>
        </x14:conditionalFormatting>
        <x14:conditionalFormatting xmlns:xm="http://schemas.microsoft.com/office/excel/2006/main">
          <x14:cfRule type="cellIs" priority="97" operator="equal" id="{023CE6DE-3EC1-4BCE-9AA3-73C5C266FE6C}">
            <xm:f>tbl_choices!$D$7</xm:f>
            <x14:dxf>
              <font>
                <color theme="0"/>
              </font>
              <fill>
                <patternFill>
                  <bgColor rgb="FF757575"/>
                </patternFill>
              </fill>
            </x14:dxf>
          </x14:cfRule>
          <x14:cfRule type="cellIs" priority="98" operator="equal" id="{8E6A6B95-7F9C-408C-B9C2-AA5BFF590677}">
            <xm:f>tbl_choices!$C$9</xm:f>
            <x14:dxf>
              <font>
                <b/>
                <i val="0"/>
                <color theme="0"/>
              </font>
              <fill>
                <patternFill>
                  <bgColor rgb="FFFF0000"/>
                </patternFill>
              </fill>
            </x14:dxf>
          </x14:cfRule>
          <x14:cfRule type="cellIs" priority="99" operator="equal" id="{B29C90FC-27A7-4982-BF1E-381595DF3574}">
            <xm:f>tbl_choices!$C$8</xm:f>
            <x14:dxf>
              <font>
                <b/>
                <i val="0"/>
                <color theme="0"/>
              </font>
              <fill>
                <patternFill>
                  <bgColor rgb="FFFFC000"/>
                </patternFill>
              </fill>
            </x14:dxf>
          </x14:cfRule>
          <x14:cfRule type="cellIs" priority="100" operator="equal" id="{1277B11F-B0BE-4ECE-B5E8-F343BA6C7B38}">
            <xm:f>tbl_choices!$C$7</xm:f>
            <x14:dxf>
              <font>
                <b/>
                <i val="0"/>
                <color theme="0"/>
              </font>
              <fill>
                <patternFill>
                  <bgColor rgb="FF70AD47"/>
                </patternFill>
              </fill>
            </x14:dxf>
          </x14:cfRule>
          <xm:sqref>J70:J72</xm:sqref>
        </x14:conditionalFormatting>
        <x14:conditionalFormatting xmlns:xm="http://schemas.microsoft.com/office/excel/2006/main">
          <x14:cfRule type="cellIs" priority="93" operator="equal" id="{EB41A725-CF14-4BD7-9FBF-6C69D0650E1D}">
            <xm:f>tbl_choices!$D$7</xm:f>
            <x14:dxf>
              <font>
                <color theme="0"/>
              </font>
              <fill>
                <patternFill>
                  <bgColor rgb="FF757575"/>
                </patternFill>
              </fill>
            </x14:dxf>
          </x14:cfRule>
          <x14:cfRule type="cellIs" priority="94" operator="equal" id="{21539A1A-3CC9-4E5C-A3D2-6818E8B16DF6}">
            <xm:f>tbl_choices!$C$9</xm:f>
            <x14:dxf>
              <font>
                <b/>
                <i val="0"/>
                <color theme="0"/>
              </font>
              <fill>
                <patternFill>
                  <bgColor rgb="FFFF0000"/>
                </patternFill>
              </fill>
            </x14:dxf>
          </x14:cfRule>
          <x14:cfRule type="cellIs" priority="95" operator="equal" id="{265DCE08-B51F-404A-9DB1-048A7C6A6A7F}">
            <xm:f>tbl_choices!$C$8</xm:f>
            <x14:dxf>
              <font>
                <b/>
                <i val="0"/>
                <color theme="0"/>
              </font>
              <fill>
                <patternFill>
                  <bgColor rgb="FFFFC000"/>
                </patternFill>
              </fill>
            </x14:dxf>
          </x14:cfRule>
          <x14:cfRule type="cellIs" priority="96" operator="equal" id="{44086222-D8B8-4B1A-BC7F-8859A8DD72B3}">
            <xm:f>tbl_choices!$C$7</xm:f>
            <x14:dxf>
              <font>
                <b/>
                <i val="0"/>
                <color theme="0"/>
              </font>
              <fill>
                <patternFill>
                  <bgColor rgb="FF70AD47"/>
                </patternFill>
              </fill>
            </x14:dxf>
          </x14:cfRule>
          <xm:sqref>J69</xm:sqref>
        </x14:conditionalFormatting>
        <x14:conditionalFormatting xmlns:xm="http://schemas.microsoft.com/office/excel/2006/main">
          <x14:cfRule type="cellIs" priority="89" operator="equal" id="{85F68976-696D-4441-8BF9-29533C642E36}">
            <xm:f>tbl_choices!$D$7</xm:f>
            <x14:dxf>
              <font>
                <color theme="0"/>
              </font>
              <fill>
                <patternFill>
                  <bgColor rgb="FF757575"/>
                </patternFill>
              </fill>
            </x14:dxf>
          </x14:cfRule>
          <x14:cfRule type="cellIs" priority="90" operator="equal" id="{E0989C46-9DAD-45E5-9599-C6266FB2F9E7}">
            <xm:f>tbl_choices!$C$9</xm:f>
            <x14:dxf>
              <font>
                <b/>
                <i val="0"/>
                <color theme="0"/>
              </font>
              <fill>
                <patternFill>
                  <bgColor rgb="FFFF0000"/>
                </patternFill>
              </fill>
            </x14:dxf>
          </x14:cfRule>
          <x14:cfRule type="cellIs" priority="91" operator="equal" id="{B33F1532-0258-41AD-8764-0C02E3FAAE11}">
            <xm:f>tbl_choices!$C$8</xm:f>
            <x14:dxf>
              <font>
                <b/>
                <i val="0"/>
                <color theme="0"/>
              </font>
              <fill>
                <patternFill>
                  <bgColor rgb="FFFFC000"/>
                </patternFill>
              </fill>
            </x14:dxf>
          </x14:cfRule>
          <x14:cfRule type="cellIs" priority="92" operator="equal" id="{AD09ECDE-3A9A-4582-9493-F95FC9D64A5A}">
            <xm:f>tbl_choices!$C$7</xm:f>
            <x14:dxf>
              <font>
                <b/>
                <i val="0"/>
                <color theme="0"/>
              </font>
              <fill>
                <patternFill>
                  <bgColor rgb="FF70AD47"/>
                </patternFill>
              </fill>
            </x14:dxf>
          </x14:cfRule>
          <xm:sqref>J74:J76</xm:sqref>
        </x14:conditionalFormatting>
        <x14:conditionalFormatting xmlns:xm="http://schemas.microsoft.com/office/excel/2006/main">
          <x14:cfRule type="cellIs" priority="85" operator="equal" id="{000BF43F-27F0-42FD-96EE-59DDC3A7ADED}">
            <xm:f>tbl_choices!$D$7</xm:f>
            <x14:dxf>
              <font>
                <color theme="0"/>
              </font>
              <fill>
                <patternFill>
                  <bgColor rgb="FF757575"/>
                </patternFill>
              </fill>
            </x14:dxf>
          </x14:cfRule>
          <x14:cfRule type="cellIs" priority="86" operator="equal" id="{EAF370DF-3B13-445D-B823-86ADDF862CD9}">
            <xm:f>tbl_choices!$C$9</xm:f>
            <x14:dxf>
              <font>
                <b/>
                <i val="0"/>
                <color theme="0"/>
              </font>
              <fill>
                <patternFill>
                  <bgColor rgb="FFFF0000"/>
                </patternFill>
              </fill>
            </x14:dxf>
          </x14:cfRule>
          <x14:cfRule type="cellIs" priority="87" operator="equal" id="{1C01E050-7D53-4F4E-8340-7AB7D05F3DA4}">
            <xm:f>tbl_choices!$C$8</xm:f>
            <x14:dxf>
              <font>
                <b/>
                <i val="0"/>
                <color theme="0"/>
              </font>
              <fill>
                <patternFill>
                  <bgColor rgb="FFFFC000"/>
                </patternFill>
              </fill>
            </x14:dxf>
          </x14:cfRule>
          <x14:cfRule type="cellIs" priority="88" operator="equal" id="{FBD263BC-59F8-495F-A308-6CA4E6EBC925}">
            <xm:f>tbl_choices!$C$7</xm:f>
            <x14:dxf>
              <font>
                <b/>
                <i val="0"/>
                <color theme="0"/>
              </font>
              <fill>
                <patternFill>
                  <bgColor rgb="FF70AD47"/>
                </patternFill>
              </fill>
            </x14:dxf>
          </x14:cfRule>
          <xm:sqref>J73</xm:sqref>
        </x14:conditionalFormatting>
        <x14:conditionalFormatting xmlns:xm="http://schemas.microsoft.com/office/excel/2006/main">
          <x14:cfRule type="cellIs" priority="81" operator="equal" id="{0B97C6FF-389E-45EE-987C-EB9D4A7A7AA2}">
            <xm:f>tbl_choices!$D$7</xm:f>
            <x14:dxf>
              <font>
                <color theme="0"/>
              </font>
              <fill>
                <patternFill>
                  <bgColor rgb="FF757575"/>
                </patternFill>
              </fill>
            </x14:dxf>
          </x14:cfRule>
          <x14:cfRule type="cellIs" priority="82" operator="equal" id="{B5549D2E-4A2B-4214-AD72-9420BE0D53D0}">
            <xm:f>tbl_choices!$C$9</xm:f>
            <x14:dxf>
              <font>
                <b/>
                <i val="0"/>
                <color theme="0"/>
              </font>
              <fill>
                <patternFill>
                  <bgColor rgb="FFFF0000"/>
                </patternFill>
              </fill>
            </x14:dxf>
          </x14:cfRule>
          <x14:cfRule type="cellIs" priority="83" operator="equal" id="{AE00EF6F-B2FB-42CD-85DA-0C9C805669B6}">
            <xm:f>tbl_choices!$C$8</xm:f>
            <x14:dxf>
              <font>
                <b/>
                <i val="0"/>
                <color theme="0"/>
              </font>
              <fill>
                <patternFill>
                  <bgColor rgb="FFFFC000"/>
                </patternFill>
              </fill>
            </x14:dxf>
          </x14:cfRule>
          <x14:cfRule type="cellIs" priority="84" operator="equal" id="{D5BC9010-7BC9-422A-B2CB-8A0107E5E5A5}">
            <xm:f>tbl_choices!$C$7</xm:f>
            <x14:dxf>
              <font>
                <b/>
                <i val="0"/>
                <color theme="0"/>
              </font>
              <fill>
                <patternFill>
                  <bgColor rgb="FF70AD47"/>
                </patternFill>
              </fill>
            </x14:dxf>
          </x14:cfRule>
          <xm:sqref>J79:J81</xm:sqref>
        </x14:conditionalFormatting>
        <x14:conditionalFormatting xmlns:xm="http://schemas.microsoft.com/office/excel/2006/main">
          <x14:cfRule type="cellIs" priority="77" operator="equal" id="{AF2AFE46-4D98-41D9-86AB-A7048BB722FE}">
            <xm:f>tbl_choices!$D$7</xm:f>
            <x14:dxf>
              <font>
                <color theme="0"/>
              </font>
              <fill>
                <patternFill>
                  <bgColor rgb="FF757575"/>
                </patternFill>
              </fill>
            </x14:dxf>
          </x14:cfRule>
          <x14:cfRule type="cellIs" priority="78" operator="equal" id="{BE4766E6-5605-494A-A23F-B97F73285F75}">
            <xm:f>tbl_choices!$C$9</xm:f>
            <x14:dxf>
              <font>
                <b/>
                <i val="0"/>
                <color theme="0"/>
              </font>
              <fill>
                <patternFill>
                  <bgColor rgb="FFFF0000"/>
                </patternFill>
              </fill>
            </x14:dxf>
          </x14:cfRule>
          <x14:cfRule type="cellIs" priority="79" operator="equal" id="{8A6AE13C-3456-406E-84C6-D9DA831FE04D}">
            <xm:f>tbl_choices!$C$8</xm:f>
            <x14:dxf>
              <font>
                <b/>
                <i val="0"/>
                <color theme="0"/>
              </font>
              <fill>
                <patternFill>
                  <bgColor rgb="FFFFC000"/>
                </patternFill>
              </fill>
            </x14:dxf>
          </x14:cfRule>
          <x14:cfRule type="cellIs" priority="80" operator="equal" id="{1B2814B2-30A7-452F-B1DC-B86E38A3CFF8}">
            <xm:f>tbl_choices!$C$7</xm:f>
            <x14:dxf>
              <font>
                <b/>
                <i val="0"/>
                <color theme="0"/>
              </font>
              <fill>
                <patternFill>
                  <bgColor rgb="FF70AD47"/>
                </patternFill>
              </fill>
            </x14:dxf>
          </x14:cfRule>
          <xm:sqref>J78</xm:sqref>
        </x14:conditionalFormatting>
        <x14:conditionalFormatting xmlns:xm="http://schemas.microsoft.com/office/excel/2006/main">
          <x14:cfRule type="cellIs" priority="73" operator="equal" id="{263CD2F6-92BC-47C6-BDE1-DD8E944F2F74}">
            <xm:f>tbl_choices!$D$7</xm:f>
            <x14:dxf>
              <font>
                <color theme="0"/>
              </font>
              <fill>
                <patternFill>
                  <bgColor rgb="FF757575"/>
                </patternFill>
              </fill>
            </x14:dxf>
          </x14:cfRule>
          <x14:cfRule type="cellIs" priority="74" operator="equal" id="{E924F22E-8CC2-4F17-9CB2-265C2F41D59D}">
            <xm:f>tbl_choices!$C$9</xm:f>
            <x14:dxf>
              <font>
                <b/>
                <i val="0"/>
                <color theme="0"/>
              </font>
              <fill>
                <patternFill>
                  <bgColor rgb="FFFF0000"/>
                </patternFill>
              </fill>
            </x14:dxf>
          </x14:cfRule>
          <x14:cfRule type="cellIs" priority="75" operator="equal" id="{6EAEE0A9-F8B9-4573-A055-4EC2D437775D}">
            <xm:f>tbl_choices!$C$8</xm:f>
            <x14:dxf>
              <font>
                <b/>
                <i val="0"/>
                <color theme="0"/>
              </font>
              <fill>
                <patternFill>
                  <bgColor rgb="FFFFC000"/>
                </patternFill>
              </fill>
            </x14:dxf>
          </x14:cfRule>
          <x14:cfRule type="cellIs" priority="76" operator="equal" id="{C9C73D81-223C-4EF8-8939-7CB7DFE6AFE3}">
            <xm:f>tbl_choices!$C$7</xm:f>
            <x14:dxf>
              <font>
                <b/>
                <i val="0"/>
                <color theme="0"/>
              </font>
              <fill>
                <patternFill>
                  <bgColor rgb="FF70AD47"/>
                </patternFill>
              </fill>
            </x14:dxf>
          </x14:cfRule>
          <xm:sqref>J84:J85</xm:sqref>
        </x14:conditionalFormatting>
        <x14:conditionalFormatting xmlns:xm="http://schemas.microsoft.com/office/excel/2006/main">
          <x14:cfRule type="cellIs" priority="69" operator="equal" id="{57963992-17B4-4636-9A4C-0D454D40ED21}">
            <xm:f>tbl_choices!$D$7</xm:f>
            <x14:dxf>
              <font>
                <color theme="0"/>
              </font>
              <fill>
                <patternFill>
                  <bgColor rgb="FF757575"/>
                </patternFill>
              </fill>
            </x14:dxf>
          </x14:cfRule>
          <x14:cfRule type="cellIs" priority="70" operator="equal" id="{34ED34CE-9875-4A10-B3DB-1176DEE56D5F}">
            <xm:f>tbl_choices!$C$9</xm:f>
            <x14:dxf>
              <font>
                <b/>
                <i val="0"/>
                <color theme="0"/>
              </font>
              <fill>
                <patternFill>
                  <bgColor rgb="FFFF0000"/>
                </patternFill>
              </fill>
            </x14:dxf>
          </x14:cfRule>
          <x14:cfRule type="cellIs" priority="71" operator="equal" id="{33168C94-AC97-4D37-B977-4E5247D69BD2}">
            <xm:f>tbl_choices!$C$8</xm:f>
            <x14:dxf>
              <font>
                <b/>
                <i val="0"/>
                <color theme="0"/>
              </font>
              <fill>
                <patternFill>
                  <bgColor rgb="FFFFC000"/>
                </patternFill>
              </fill>
            </x14:dxf>
          </x14:cfRule>
          <x14:cfRule type="cellIs" priority="72" operator="equal" id="{F6ADC5C3-25CC-4175-965C-7844EB39782C}">
            <xm:f>tbl_choices!$C$7</xm:f>
            <x14:dxf>
              <font>
                <b/>
                <i val="0"/>
                <color theme="0"/>
              </font>
              <fill>
                <patternFill>
                  <bgColor rgb="FF70AD47"/>
                </patternFill>
              </fill>
            </x14:dxf>
          </x14:cfRule>
          <xm:sqref>J83</xm:sqref>
        </x14:conditionalFormatting>
        <x14:conditionalFormatting xmlns:xm="http://schemas.microsoft.com/office/excel/2006/main">
          <x14:cfRule type="cellIs" priority="65" operator="equal" id="{D99C0DBF-E5AE-40B3-925E-33D827D68CA5}">
            <xm:f>tbl_choices!$D$7</xm:f>
            <x14:dxf>
              <font>
                <color theme="0"/>
              </font>
              <fill>
                <patternFill>
                  <bgColor rgb="FF757575"/>
                </patternFill>
              </fill>
            </x14:dxf>
          </x14:cfRule>
          <x14:cfRule type="cellIs" priority="66" operator="equal" id="{9AD67446-F567-4062-A148-7F33D43992C7}">
            <xm:f>tbl_choices!$C$9</xm:f>
            <x14:dxf>
              <font>
                <b/>
                <i val="0"/>
                <color theme="0"/>
              </font>
              <fill>
                <patternFill>
                  <bgColor rgb="FFFF0000"/>
                </patternFill>
              </fill>
            </x14:dxf>
          </x14:cfRule>
          <x14:cfRule type="cellIs" priority="67" operator="equal" id="{DA14C451-D4D5-4990-8BE5-25CC7D4CF06F}">
            <xm:f>tbl_choices!$C$8</xm:f>
            <x14:dxf>
              <font>
                <b/>
                <i val="0"/>
                <color theme="0"/>
              </font>
              <fill>
                <patternFill>
                  <bgColor rgb="FFFFC000"/>
                </patternFill>
              </fill>
            </x14:dxf>
          </x14:cfRule>
          <x14:cfRule type="cellIs" priority="68" operator="equal" id="{13F8DEBE-2993-4EEA-B918-13B24316B13A}">
            <xm:f>tbl_choices!$C$7</xm:f>
            <x14:dxf>
              <font>
                <b/>
                <i val="0"/>
                <color theme="0"/>
              </font>
              <fill>
                <patternFill>
                  <bgColor rgb="FF70AD47"/>
                </patternFill>
              </fill>
            </x14:dxf>
          </x14:cfRule>
          <xm:sqref>J88:J92</xm:sqref>
        </x14:conditionalFormatting>
        <x14:conditionalFormatting xmlns:xm="http://schemas.microsoft.com/office/excel/2006/main">
          <x14:cfRule type="cellIs" priority="61" operator="equal" id="{E18D4A36-C246-4380-A7EB-438D20B4A40B}">
            <xm:f>tbl_choices!$D$7</xm:f>
            <x14:dxf>
              <font>
                <color theme="0"/>
              </font>
              <fill>
                <patternFill>
                  <bgColor rgb="FF757575"/>
                </patternFill>
              </fill>
            </x14:dxf>
          </x14:cfRule>
          <x14:cfRule type="cellIs" priority="62" operator="equal" id="{66C7ED10-FE99-468D-9BC1-953AF8098910}">
            <xm:f>tbl_choices!$C$9</xm:f>
            <x14:dxf>
              <font>
                <b/>
                <i val="0"/>
                <color theme="0"/>
              </font>
              <fill>
                <patternFill>
                  <bgColor rgb="FFFF0000"/>
                </patternFill>
              </fill>
            </x14:dxf>
          </x14:cfRule>
          <x14:cfRule type="cellIs" priority="63" operator="equal" id="{FA6EDD95-69E1-4A30-AA57-73B5DB6A1B8A}">
            <xm:f>tbl_choices!$C$8</xm:f>
            <x14:dxf>
              <font>
                <b/>
                <i val="0"/>
                <color theme="0"/>
              </font>
              <fill>
                <patternFill>
                  <bgColor rgb="FFFFC000"/>
                </patternFill>
              </fill>
            </x14:dxf>
          </x14:cfRule>
          <x14:cfRule type="cellIs" priority="64" operator="equal" id="{247D9126-926E-4481-AEF5-408E9BE4BF0F}">
            <xm:f>tbl_choices!$C$7</xm:f>
            <x14:dxf>
              <font>
                <b/>
                <i val="0"/>
                <color theme="0"/>
              </font>
              <fill>
                <patternFill>
                  <bgColor rgb="FF70AD47"/>
                </patternFill>
              </fill>
            </x14:dxf>
          </x14:cfRule>
          <xm:sqref>J87</xm:sqref>
        </x14:conditionalFormatting>
        <x14:conditionalFormatting xmlns:xm="http://schemas.microsoft.com/office/excel/2006/main">
          <x14:cfRule type="cellIs" priority="57" operator="equal" id="{C47A984A-CDF8-4B0F-A4D5-576E01CC8626}">
            <xm:f>tbl_choices!$D$7</xm:f>
            <x14:dxf>
              <font>
                <color theme="0"/>
              </font>
              <fill>
                <patternFill>
                  <bgColor rgb="FF757575"/>
                </patternFill>
              </fill>
            </x14:dxf>
          </x14:cfRule>
          <x14:cfRule type="cellIs" priority="58" operator="equal" id="{937A1E31-EE16-4CD1-AC59-A08E43C9A2AF}">
            <xm:f>tbl_choices!$C$9</xm:f>
            <x14:dxf>
              <font>
                <b/>
                <i val="0"/>
                <color theme="0"/>
              </font>
              <fill>
                <patternFill>
                  <bgColor rgb="FFFF0000"/>
                </patternFill>
              </fill>
            </x14:dxf>
          </x14:cfRule>
          <x14:cfRule type="cellIs" priority="59" operator="equal" id="{3E601370-3716-4607-997F-D4DFA51D89CC}">
            <xm:f>tbl_choices!$C$8</xm:f>
            <x14:dxf>
              <font>
                <b/>
                <i val="0"/>
                <color theme="0"/>
              </font>
              <fill>
                <patternFill>
                  <bgColor rgb="FFFFC000"/>
                </patternFill>
              </fill>
            </x14:dxf>
          </x14:cfRule>
          <x14:cfRule type="cellIs" priority="60" operator="equal" id="{0B39C131-A472-4ECA-9FFF-0D65FA4C8E74}">
            <xm:f>tbl_choices!$C$7</xm:f>
            <x14:dxf>
              <font>
                <b/>
                <i val="0"/>
                <color theme="0"/>
              </font>
              <fill>
                <patternFill>
                  <bgColor rgb="FF70AD47"/>
                </patternFill>
              </fill>
            </x14:dxf>
          </x14:cfRule>
          <xm:sqref>J95:J97</xm:sqref>
        </x14:conditionalFormatting>
        <x14:conditionalFormatting xmlns:xm="http://schemas.microsoft.com/office/excel/2006/main">
          <x14:cfRule type="cellIs" priority="53" operator="equal" id="{B260F562-C5F8-4D8C-B735-BB0CF8C75150}">
            <xm:f>tbl_choices!$D$7</xm:f>
            <x14:dxf>
              <font>
                <color theme="0"/>
              </font>
              <fill>
                <patternFill>
                  <bgColor rgb="FF757575"/>
                </patternFill>
              </fill>
            </x14:dxf>
          </x14:cfRule>
          <x14:cfRule type="cellIs" priority="54" operator="equal" id="{D14F38D5-23C5-43A7-96EA-6884CF11D002}">
            <xm:f>tbl_choices!$C$9</xm:f>
            <x14:dxf>
              <font>
                <b/>
                <i val="0"/>
                <color theme="0"/>
              </font>
              <fill>
                <patternFill>
                  <bgColor rgb="FFFF0000"/>
                </patternFill>
              </fill>
            </x14:dxf>
          </x14:cfRule>
          <x14:cfRule type="cellIs" priority="55" operator="equal" id="{9F9AA421-79CD-4435-A0A4-F7E2C15912C4}">
            <xm:f>tbl_choices!$C$8</xm:f>
            <x14:dxf>
              <font>
                <b/>
                <i val="0"/>
                <color theme="0"/>
              </font>
              <fill>
                <patternFill>
                  <bgColor rgb="FFFFC000"/>
                </patternFill>
              </fill>
            </x14:dxf>
          </x14:cfRule>
          <x14:cfRule type="cellIs" priority="56" operator="equal" id="{C5E90CFB-FB65-4404-BA88-A691A1321C1E}">
            <xm:f>tbl_choices!$C$7</xm:f>
            <x14:dxf>
              <font>
                <b/>
                <i val="0"/>
                <color theme="0"/>
              </font>
              <fill>
                <patternFill>
                  <bgColor rgb="FF70AD47"/>
                </patternFill>
              </fill>
            </x14:dxf>
          </x14:cfRule>
          <xm:sqref>J94</xm:sqref>
        </x14:conditionalFormatting>
        <x14:conditionalFormatting xmlns:xm="http://schemas.microsoft.com/office/excel/2006/main">
          <x14:cfRule type="cellIs" priority="49" operator="equal" id="{C3D58E61-0DFA-4A8C-ACBF-626C5A42C373}">
            <xm:f>tbl_choices!$D$7</xm:f>
            <x14:dxf>
              <font>
                <color theme="0"/>
              </font>
              <fill>
                <patternFill>
                  <bgColor rgb="FF757575"/>
                </patternFill>
              </fill>
            </x14:dxf>
          </x14:cfRule>
          <x14:cfRule type="cellIs" priority="50" operator="equal" id="{FDFA79BF-D4F0-4D37-8DDF-E6F59C5C712D}">
            <xm:f>tbl_choices!$C$9</xm:f>
            <x14:dxf>
              <font>
                <b/>
                <i val="0"/>
                <color theme="0"/>
              </font>
              <fill>
                <patternFill>
                  <bgColor rgb="FFFF0000"/>
                </patternFill>
              </fill>
            </x14:dxf>
          </x14:cfRule>
          <x14:cfRule type="cellIs" priority="51" operator="equal" id="{907F8895-B5B2-40FB-9D51-D753E95AD7D8}">
            <xm:f>tbl_choices!$C$8</xm:f>
            <x14:dxf>
              <font>
                <b/>
                <i val="0"/>
                <color theme="0"/>
              </font>
              <fill>
                <patternFill>
                  <bgColor rgb="FFFFC000"/>
                </patternFill>
              </fill>
            </x14:dxf>
          </x14:cfRule>
          <x14:cfRule type="cellIs" priority="52" operator="equal" id="{9DEDAD5A-F516-4EF4-BD55-9A10EA0E9A60}">
            <xm:f>tbl_choices!$C$7</xm:f>
            <x14:dxf>
              <font>
                <b/>
                <i val="0"/>
                <color theme="0"/>
              </font>
              <fill>
                <patternFill>
                  <bgColor rgb="FF70AD47"/>
                </patternFill>
              </fill>
            </x14:dxf>
          </x14:cfRule>
          <xm:sqref>J101:J104</xm:sqref>
        </x14:conditionalFormatting>
        <x14:conditionalFormatting xmlns:xm="http://schemas.microsoft.com/office/excel/2006/main">
          <x14:cfRule type="cellIs" priority="45" operator="equal" id="{78E7673F-141D-4D22-B3AF-B9EB631227CB}">
            <xm:f>tbl_choices!$D$7</xm:f>
            <x14:dxf>
              <font>
                <color theme="0"/>
              </font>
              <fill>
                <patternFill>
                  <bgColor rgb="FF757575"/>
                </patternFill>
              </fill>
            </x14:dxf>
          </x14:cfRule>
          <x14:cfRule type="cellIs" priority="46" operator="equal" id="{BCFB4A34-AC32-40BA-B0EB-B1EBFEA37756}">
            <xm:f>tbl_choices!$C$9</xm:f>
            <x14:dxf>
              <font>
                <b/>
                <i val="0"/>
                <color theme="0"/>
              </font>
              <fill>
                <patternFill>
                  <bgColor rgb="FFFF0000"/>
                </patternFill>
              </fill>
            </x14:dxf>
          </x14:cfRule>
          <x14:cfRule type="cellIs" priority="47" operator="equal" id="{4A4316C6-2BFA-4918-88FF-39FDCBD4494B}">
            <xm:f>tbl_choices!$C$8</xm:f>
            <x14:dxf>
              <font>
                <b/>
                <i val="0"/>
                <color theme="0"/>
              </font>
              <fill>
                <patternFill>
                  <bgColor rgb="FFFFC000"/>
                </patternFill>
              </fill>
            </x14:dxf>
          </x14:cfRule>
          <x14:cfRule type="cellIs" priority="48" operator="equal" id="{FEEB10CA-A864-4117-9B34-41D88A7CEE5B}">
            <xm:f>tbl_choices!$C$7</xm:f>
            <x14:dxf>
              <font>
                <b/>
                <i val="0"/>
                <color theme="0"/>
              </font>
              <fill>
                <patternFill>
                  <bgColor rgb="FF70AD47"/>
                </patternFill>
              </fill>
            </x14:dxf>
          </x14:cfRule>
          <xm:sqref>J100</xm:sqref>
        </x14:conditionalFormatting>
        <x14:conditionalFormatting xmlns:xm="http://schemas.microsoft.com/office/excel/2006/main">
          <x14:cfRule type="cellIs" priority="41" operator="equal" id="{AFD783E4-E358-4530-B5CE-9F3CC6F2FFAC}">
            <xm:f>tbl_choices!$D$7</xm:f>
            <x14:dxf>
              <font>
                <color theme="0"/>
              </font>
              <fill>
                <patternFill>
                  <bgColor rgb="FF757575"/>
                </patternFill>
              </fill>
            </x14:dxf>
          </x14:cfRule>
          <x14:cfRule type="cellIs" priority="42" operator="equal" id="{2F4E7FDD-C830-4815-81E4-4D20D350A9E0}">
            <xm:f>tbl_choices!$C$9</xm:f>
            <x14:dxf>
              <font>
                <b/>
                <i val="0"/>
                <color theme="0"/>
              </font>
              <fill>
                <patternFill>
                  <bgColor rgb="FFFF0000"/>
                </patternFill>
              </fill>
            </x14:dxf>
          </x14:cfRule>
          <x14:cfRule type="cellIs" priority="43" operator="equal" id="{0D01F6B6-3024-447E-96CA-87146ADCF72A}">
            <xm:f>tbl_choices!$C$8</xm:f>
            <x14:dxf>
              <font>
                <b/>
                <i val="0"/>
                <color theme="0"/>
              </font>
              <fill>
                <patternFill>
                  <bgColor rgb="FFFFC000"/>
                </patternFill>
              </fill>
            </x14:dxf>
          </x14:cfRule>
          <x14:cfRule type="cellIs" priority="44" operator="equal" id="{A250FB19-C36C-4016-8111-9119A369DA96}">
            <xm:f>tbl_choices!$C$7</xm:f>
            <x14:dxf>
              <font>
                <b/>
                <i val="0"/>
                <color theme="0"/>
              </font>
              <fill>
                <patternFill>
                  <bgColor rgb="FF70AD47"/>
                </patternFill>
              </fill>
            </x14:dxf>
          </x14:cfRule>
          <xm:sqref>J107:J110</xm:sqref>
        </x14:conditionalFormatting>
        <x14:conditionalFormatting xmlns:xm="http://schemas.microsoft.com/office/excel/2006/main">
          <x14:cfRule type="cellIs" priority="37" operator="equal" id="{B41BAED6-260C-4A5A-8238-BBF29B249267}">
            <xm:f>tbl_choices!$D$7</xm:f>
            <x14:dxf>
              <font>
                <color theme="0"/>
              </font>
              <fill>
                <patternFill>
                  <bgColor rgb="FF757575"/>
                </patternFill>
              </fill>
            </x14:dxf>
          </x14:cfRule>
          <x14:cfRule type="cellIs" priority="38" operator="equal" id="{50052FEE-334C-4556-BE4F-248672540374}">
            <xm:f>tbl_choices!$C$9</xm:f>
            <x14:dxf>
              <font>
                <b/>
                <i val="0"/>
                <color theme="0"/>
              </font>
              <fill>
                <patternFill>
                  <bgColor rgb="FFFF0000"/>
                </patternFill>
              </fill>
            </x14:dxf>
          </x14:cfRule>
          <x14:cfRule type="cellIs" priority="39" operator="equal" id="{32986841-F610-4E6F-807A-D4D2C5ECF015}">
            <xm:f>tbl_choices!$C$8</xm:f>
            <x14:dxf>
              <font>
                <b/>
                <i val="0"/>
                <color theme="0"/>
              </font>
              <fill>
                <patternFill>
                  <bgColor rgb="FFFFC000"/>
                </patternFill>
              </fill>
            </x14:dxf>
          </x14:cfRule>
          <x14:cfRule type="cellIs" priority="40" operator="equal" id="{AB07D7A3-465E-46B7-8C7E-E7E255306482}">
            <xm:f>tbl_choices!$C$7</xm:f>
            <x14:dxf>
              <font>
                <b/>
                <i val="0"/>
                <color theme="0"/>
              </font>
              <fill>
                <patternFill>
                  <bgColor rgb="FF70AD47"/>
                </patternFill>
              </fill>
            </x14:dxf>
          </x14:cfRule>
          <xm:sqref>J106</xm:sqref>
        </x14:conditionalFormatting>
        <x14:conditionalFormatting xmlns:xm="http://schemas.microsoft.com/office/excel/2006/main">
          <x14:cfRule type="cellIs" priority="33" operator="equal" id="{2B00AB5B-2EE5-48BD-9C17-BAB1E016E354}">
            <xm:f>tbl_choices!$D$7</xm:f>
            <x14:dxf>
              <font>
                <color theme="0"/>
              </font>
              <fill>
                <patternFill>
                  <bgColor rgb="FF757575"/>
                </patternFill>
              </fill>
            </x14:dxf>
          </x14:cfRule>
          <x14:cfRule type="cellIs" priority="34" operator="equal" id="{3DC9E274-2221-4E3A-B64B-0FF842765CEA}">
            <xm:f>tbl_choices!$C$9</xm:f>
            <x14:dxf>
              <font>
                <b/>
                <i val="0"/>
                <color theme="0"/>
              </font>
              <fill>
                <patternFill>
                  <bgColor rgb="FFFF0000"/>
                </patternFill>
              </fill>
            </x14:dxf>
          </x14:cfRule>
          <x14:cfRule type="cellIs" priority="35" operator="equal" id="{4E56D58F-D826-4493-98FE-5DB15BE9B92F}">
            <xm:f>tbl_choices!$C$8</xm:f>
            <x14:dxf>
              <font>
                <b/>
                <i val="0"/>
                <color theme="0"/>
              </font>
              <fill>
                <patternFill>
                  <bgColor rgb="FFFFC000"/>
                </patternFill>
              </fill>
            </x14:dxf>
          </x14:cfRule>
          <x14:cfRule type="cellIs" priority="36" operator="equal" id="{FC1F1009-75F5-470B-AF6D-2C63423A465D}">
            <xm:f>tbl_choices!$C$7</xm:f>
            <x14:dxf>
              <font>
                <b/>
                <i val="0"/>
                <color theme="0"/>
              </font>
              <fill>
                <patternFill>
                  <bgColor rgb="FF70AD47"/>
                </patternFill>
              </fill>
            </x14:dxf>
          </x14:cfRule>
          <xm:sqref>J112:J113</xm:sqref>
        </x14:conditionalFormatting>
        <x14:conditionalFormatting xmlns:xm="http://schemas.microsoft.com/office/excel/2006/main">
          <x14:cfRule type="cellIs" priority="29" operator="equal" id="{35F90D51-D5BD-40FD-B2F4-BFF6828DE85F}">
            <xm:f>tbl_choices!$D$7</xm:f>
            <x14:dxf>
              <font>
                <color theme="0"/>
              </font>
              <fill>
                <patternFill>
                  <bgColor rgb="FF757575"/>
                </patternFill>
              </fill>
            </x14:dxf>
          </x14:cfRule>
          <x14:cfRule type="cellIs" priority="30" operator="equal" id="{C4B5F235-531F-4743-9B00-31209452528E}">
            <xm:f>tbl_choices!$C$9</xm:f>
            <x14:dxf>
              <font>
                <b/>
                <i val="0"/>
                <color theme="0"/>
              </font>
              <fill>
                <patternFill>
                  <bgColor rgb="FFFF0000"/>
                </patternFill>
              </fill>
            </x14:dxf>
          </x14:cfRule>
          <x14:cfRule type="cellIs" priority="31" operator="equal" id="{5A1D6197-E8F5-4AD9-95B5-DE712E4CFD1B}">
            <xm:f>tbl_choices!$C$8</xm:f>
            <x14:dxf>
              <font>
                <b/>
                <i val="0"/>
                <color theme="0"/>
              </font>
              <fill>
                <patternFill>
                  <bgColor rgb="FFFFC000"/>
                </patternFill>
              </fill>
            </x14:dxf>
          </x14:cfRule>
          <x14:cfRule type="cellIs" priority="32" operator="equal" id="{895DEF6A-BFAA-4B06-AD57-CC2F53E79B81}">
            <xm:f>tbl_choices!$C$7</xm:f>
            <x14:dxf>
              <font>
                <b/>
                <i val="0"/>
                <color theme="0"/>
              </font>
              <fill>
                <patternFill>
                  <bgColor rgb="FF70AD47"/>
                </patternFill>
              </fill>
            </x14:dxf>
          </x14:cfRule>
          <xm:sqref>J115</xm:sqref>
        </x14:conditionalFormatting>
        <x14:conditionalFormatting xmlns:xm="http://schemas.microsoft.com/office/excel/2006/main">
          <x14:cfRule type="cellIs" priority="25" operator="equal" id="{2C411EE9-5200-4999-B91F-39338D6D2211}">
            <xm:f>tbl_choices!$D$7</xm:f>
            <x14:dxf>
              <font>
                <color theme="0"/>
              </font>
              <fill>
                <patternFill>
                  <bgColor rgb="FF757575"/>
                </patternFill>
              </fill>
            </x14:dxf>
          </x14:cfRule>
          <x14:cfRule type="cellIs" priority="26" operator="equal" id="{6419309A-9285-45EA-AF8A-55865E20E9FC}">
            <xm:f>tbl_choices!$C$9</xm:f>
            <x14:dxf>
              <font>
                <b/>
                <i val="0"/>
                <color theme="0"/>
              </font>
              <fill>
                <patternFill>
                  <bgColor rgb="FFFF0000"/>
                </patternFill>
              </fill>
            </x14:dxf>
          </x14:cfRule>
          <x14:cfRule type="cellIs" priority="27" operator="equal" id="{E809A321-18A4-45D5-B534-6EFD197CF93C}">
            <xm:f>tbl_choices!$C$8</xm:f>
            <x14:dxf>
              <font>
                <b/>
                <i val="0"/>
                <color theme="0"/>
              </font>
              <fill>
                <patternFill>
                  <bgColor rgb="FFFFC000"/>
                </patternFill>
              </fill>
            </x14:dxf>
          </x14:cfRule>
          <x14:cfRule type="cellIs" priority="28" operator="equal" id="{E587F719-55E0-4571-8192-A139941D6256}">
            <xm:f>tbl_choices!$C$7</xm:f>
            <x14:dxf>
              <font>
                <b/>
                <i val="0"/>
                <color theme="0"/>
              </font>
              <fill>
                <patternFill>
                  <bgColor rgb="FF70AD47"/>
                </patternFill>
              </fill>
            </x14:dxf>
          </x14:cfRule>
          <xm:sqref>J111</xm:sqref>
        </x14:conditionalFormatting>
        <x14:conditionalFormatting xmlns:xm="http://schemas.microsoft.com/office/excel/2006/main">
          <x14:cfRule type="cellIs" priority="21" operator="equal" id="{A569F9BA-465E-42EA-AE28-699C14149C60}">
            <xm:f>tbl_choices!$D$7</xm:f>
            <x14:dxf>
              <font>
                <color theme="0"/>
              </font>
              <fill>
                <patternFill>
                  <bgColor rgb="FF757575"/>
                </patternFill>
              </fill>
            </x14:dxf>
          </x14:cfRule>
          <x14:cfRule type="cellIs" priority="22" operator="equal" id="{33C3B6CB-84D7-4528-9D7E-588185E550C9}">
            <xm:f>tbl_choices!$C$9</xm:f>
            <x14:dxf>
              <font>
                <b/>
                <i val="0"/>
                <color theme="0"/>
              </font>
              <fill>
                <patternFill>
                  <bgColor rgb="FFFF0000"/>
                </patternFill>
              </fill>
            </x14:dxf>
          </x14:cfRule>
          <x14:cfRule type="cellIs" priority="23" operator="equal" id="{CABE613A-4DB2-4746-B95C-297CF5147B53}">
            <xm:f>tbl_choices!$C$8</xm:f>
            <x14:dxf>
              <font>
                <b/>
                <i val="0"/>
                <color theme="0"/>
              </font>
              <fill>
                <patternFill>
                  <bgColor rgb="FFFFC000"/>
                </patternFill>
              </fill>
            </x14:dxf>
          </x14:cfRule>
          <x14:cfRule type="cellIs" priority="24" operator="equal" id="{427C1582-6FEA-4293-83DA-31C06DDBE994}">
            <xm:f>tbl_choices!$C$7</xm:f>
            <x14:dxf>
              <font>
                <b/>
                <i val="0"/>
                <color theme="0"/>
              </font>
              <fill>
                <patternFill>
                  <bgColor rgb="FF70AD47"/>
                </patternFill>
              </fill>
            </x14:dxf>
          </x14:cfRule>
          <xm:sqref>J114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08"/>
  <sheetViews>
    <sheetView showGridLines="0" showRowColHeaders="0" rightToLeft="1" workbookViewId="0"/>
  </sheetViews>
  <sheetFormatPr defaultColWidth="8.85546875" defaultRowHeight="15" x14ac:dyDescent="0.25"/>
  <cols>
    <col min="1" max="1" width="8.140625" style="6" customWidth="1"/>
    <col min="2" max="2" width="31.42578125" style="6" customWidth="1"/>
    <col min="3" max="3" width="7.42578125" style="6" customWidth="1"/>
    <col min="4" max="10" width="8.85546875" style="6"/>
    <col min="11" max="11" width="11.85546875" style="6" customWidth="1"/>
    <col min="12" max="12" width="8.85546875" style="6" customWidth="1"/>
    <col min="13" max="16384" width="8.85546875" style="6"/>
  </cols>
  <sheetData>
    <row r="1" spans="1:12" ht="25.5" customHeight="1" x14ac:dyDescent="0.25">
      <c r="A1" s="67"/>
      <c r="B1" s="347"/>
      <c r="C1" s="347"/>
      <c r="D1" s="347"/>
      <c r="E1" s="347"/>
      <c r="F1" s="347"/>
      <c r="G1" s="347"/>
      <c r="H1" s="347"/>
      <c r="I1" s="347"/>
      <c r="J1" s="347"/>
      <c r="K1" s="347"/>
      <c r="L1" s="51"/>
    </row>
    <row r="2" spans="1:12" ht="138" customHeight="1" x14ac:dyDescent="0.25">
      <c r="A2" s="68"/>
      <c r="B2" s="348"/>
      <c r="C2" s="348"/>
      <c r="D2" s="348"/>
      <c r="E2" s="348"/>
      <c r="F2" s="348"/>
      <c r="G2" s="348"/>
      <c r="H2" s="348"/>
      <c r="I2" s="348"/>
      <c r="J2" s="348"/>
      <c r="K2" s="348"/>
      <c r="L2" s="54"/>
    </row>
    <row r="3" spans="1:12" ht="24.95" customHeight="1" x14ac:dyDescent="0.5">
      <c r="A3" s="69"/>
      <c r="B3" s="351" t="str">
        <f>"المستوى العام لالتزام نظام ( "&amp;'معلومات أساسية عن الأنظمة'!C12&amp;" )"</f>
        <v>المستوى العام لالتزام نظام (  )</v>
      </c>
      <c r="C3" s="352"/>
      <c r="D3" s="352"/>
      <c r="E3" s="352"/>
      <c r="F3" s="352"/>
      <c r="G3" s="352"/>
      <c r="H3" s="352"/>
      <c r="I3" s="352"/>
      <c r="J3" s="352"/>
      <c r="K3" s="353"/>
      <c r="L3" s="70"/>
    </row>
    <row r="4" spans="1:12" ht="24.95" customHeight="1" x14ac:dyDescent="0.25">
      <c r="A4" s="69"/>
      <c r="B4" s="61"/>
      <c r="C4" s="61"/>
      <c r="D4" s="61"/>
      <c r="E4" s="61"/>
      <c r="F4" s="61"/>
      <c r="G4" s="61"/>
      <c r="H4" s="61"/>
      <c r="I4" s="61"/>
      <c r="J4" s="61"/>
      <c r="K4" s="61"/>
      <c r="L4" s="70"/>
    </row>
    <row r="5" spans="1:12" ht="24.95" customHeight="1" x14ac:dyDescent="0.25">
      <c r="A5" s="69"/>
      <c r="B5" s="61"/>
      <c r="C5" s="61"/>
      <c r="D5" s="61"/>
      <c r="E5" s="61"/>
      <c r="F5" s="61"/>
      <c r="G5" s="61"/>
      <c r="H5" s="61"/>
      <c r="I5" s="61"/>
      <c r="J5" s="61"/>
      <c r="K5" s="61"/>
      <c r="L5" s="70"/>
    </row>
    <row r="6" spans="1:12" ht="24.95" customHeight="1" x14ac:dyDescent="0.5">
      <c r="A6" s="69"/>
      <c r="B6" s="349" t="s">
        <v>7</v>
      </c>
      <c r="C6" s="350"/>
      <c r="D6" s="61"/>
      <c r="E6" s="61"/>
      <c r="F6" s="61"/>
      <c r="G6" s="61"/>
      <c r="H6" s="61"/>
      <c r="I6" s="61"/>
      <c r="J6" s="61"/>
      <c r="K6" s="61"/>
      <c r="L6" s="70"/>
    </row>
    <row r="7" spans="1:12" ht="24.95" customHeight="1" x14ac:dyDescent="0.4">
      <c r="A7" s="69"/>
      <c r="B7" s="144" t="s">
        <v>18</v>
      </c>
      <c r="C7" s="139">
        <f>SUM(C20,C43,C66,C89)</f>
        <v>0</v>
      </c>
      <c r="D7" s="61"/>
      <c r="E7" s="61"/>
      <c r="F7" s="61"/>
      <c r="G7" s="61"/>
      <c r="H7" s="61"/>
      <c r="I7" s="61"/>
      <c r="J7" s="61"/>
      <c r="K7" s="61"/>
      <c r="L7" s="70"/>
    </row>
    <row r="8" spans="1:12" ht="24.95" customHeight="1" x14ac:dyDescent="0.4">
      <c r="A8" s="69"/>
      <c r="B8" s="144" t="s">
        <v>19</v>
      </c>
      <c r="C8" s="139">
        <f>SUM(C21,C44,C67,C90)</f>
        <v>0</v>
      </c>
      <c r="D8" s="61"/>
      <c r="E8" s="61"/>
      <c r="F8" s="61"/>
      <c r="G8" s="61"/>
      <c r="H8" s="61"/>
      <c r="I8" s="61"/>
      <c r="J8" s="61"/>
      <c r="K8" s="61"/>
      <c r="L8" s="70"/>
    </row>
    <row r="9" spans="1:12" ht="24.95" customHeight="1" x14ac:dyDescent="0.4">
      <c r="A9" s="69"/>
      <c r="B9" s="144" t="s">
        <v>20</v>
      </c>
      <c r="C9" s="139">
        <f>SUM(C22,C45,C68,C91)</f>
        <v>0</v>
      </c>
      <c r="D9" s="61"/>
      <c r="E9" s="61"/>
      <c r="F9" s="61"/>
      <c r="G9" s="61"/>
      <c r="H9" s="61"/>
      <c r="I9" s="61"/>
      <c r="J9" s="61"/>
      <c r="K9" s="61"/>
      <c r="L9" s="70"/>
    </row>
    <row r="10" spans="1:12" ht="24.95" customHeight="1" x14ac:dyDescent="0.4">
      <c r="A10" s="69"/>
      <c r="B10" s="144" t="s">
        <v>327</v>
      </c>
      <c r="C10" s="139">
        <f>SUM(C23,C46,C69,C92)</f>
        <v>0</v>
      </c>
      <c r="D10" s="61"/>
      <c r="E10" s="61"/>
      <c r="F10" s="61"/>
      <c r="G10" s="61"/>
      <c r="H10" s="61"/>
      <c r="I10" s="61"/>
      <c r="J10" s="61"/>
      <c r="K10" s="61"/>
      <c r="L10" s="70"/>
    </row>
    <row r="11" spans="1:12" ht="24.95" customHeight="1" x14ac:dyDescent="0.25">
      <c r="A11" s="69"/>
      <c r="B11" s="61"/>
      <c r="C11" s="61"/>
      <c r="D11" s="61"/>
      <c r="E11" s="61"/>
      <c r="F11" s="61"/>
      <c r="G11" s="61"/>
      <c r="H11" s="61"/>
      <c r="I11" s="61"/>
      <c r="J11" s="61"/>
      <c r="K11" s="61"/>
      <c r="L11" s="70"/>
    </row>
    <row r="12" spans="1:12" ht="24.95" customHeight="1" x14ac:dyDescent="0.25">
      <c r="A12" s="69"/>
      <c r="B12" s="61"/>
      <c r="C12" s="61"/>
      <c r="D12" s="61"/>
      <c r="E12" s="61"/>
      <c r="F12" s="61"/>
      <c r="G12" s="61"/>
      <c r="H12" s="61"/>
      <c r="I12" s="61"/>
      <c r="J12" s="61"/>
      <c r="K12" s="61"/>
      <c r="L12" s="70"/>
    </row>
    <row r="13" spans="1:12" ht="24.95" customHeight="1" x14ac:dyDescent="0.25">
      <c r="A13" s="69"/>
      <c r="B13" s="61"/>
      <c r="C13" s="61"/>
      <c r="D13" s="61"/>
      <c r="E13" s="61"/>
      <c r="F13" s="61"/>
      <c r="G13" s="61"/>
      <c r="H13" s="61"/>
      <c r="I13" s="61"/>
      <c r="J13" s="61"/>
      <c r="K13" s="61"/>
      <c r="L13" s="70"/>
    </row>
    <row r="14" spans="1:12" ht="24.95" customHeight="1" x14ac:dyDescent="0.25">
      <c r="A14" s="69"/>
      <c r="B14" s="61"/>
      <c r="C14" s="61"/>
      <c r="D14" s="61"/>
      <c r="E14" s="61"/>
      <c r="F14" s="61"/>
      <c r="G14" s="61"/>
      <c r="H14" s="61"/>
      <c r="I14" s="61"/>
      <c r="J14" s="61"/>
      <c r="K14" s="61"/>
      <c r="L14" s="70"/>
    </row>
    <row r="15" spans="1:12" x14ac:dyDescent="0.25">
      <c r="A15" s="78"/>
      <c r="B15" s="78"/>
      <c r="C15" s="78"/>
      <c r="D15" s="78"/>
      <c r="E15" s="78"/>
      <c r="F15" s="78"/>
      <c r="G15" s="78"/>
      <c r="H15" s="78"/>
      <c r="I15" s="78"/>
      <c r="J15" s="78"/>
      <c r="K15" s="78"/>
      <c r="L15" s="78"/>
    </row>
    <row r="16" spans="1:12" x14ac:dyDescent="0.25">
      <c r="A16" s="77"/>
      <c r="B16" s="78"/>
      <c r="C16" s="78"/>
      <c r="D16" s="78"/>
      <c r="E16" s="78"/>
      <c r="F16" s="78"/>
      <c r="G16" s="78"/>
      <c r="H16" s="78"/>
      <c r="I16" s="78"/>
      <c r="J16" s="78"/>
      <c r="K16" s="78"/>
      <c r="L16" s="79"/>
    </row>
    <row r="17" spans="1:12" ht="27" customHeight="1" x14ac:dyDescent="0.5">
      <c r="A17" s="71"/>
      <c r="B17" s="354" t="s">
        <v>351</v>
      </c>
      <c r="C17" s="355"/>
      <c r="D17" s="355"/>
      <c r="E17" s="355"/>
      <c r="F17" s="355"/>
      <c r="G17" s="355"/>
      <c r="H17" s="355"/>
      <c r="I17" s="355"/>
      <c r="J17" s="355"/>
      <c r="K17" s="356"/>
      <c r="L17" s="72"/>
    </row>
    <row r="18" spans="1:12" x14ac:dyDescent="0.25">
      <c r="A18" s="71"/>
      <c r="B18" s="63"/>
      <c r="C18" s="63"/>
      <c r="D18" s="63"/>
      <c r="E18" s="63"/>
      <c r="F18" s="63"/>
      <c r="G18" s="63"/>
      <c r="H18" s="63"/>
      <c r="I18" s="63"/>
      <c r="J18" s="63"/>
      <c r="K18" s="63"/>
      <c r="L18" s="73"/>
    </row>
    <row r="19" spans="1:12" ht="24.75" x14ac:dyDescent="0.5">
      <c r="A19" s="71"/>
      <c r="B19" s="349" t="s">
        <v>7</v>
      </c>
      <c r="C19" s="350"/>
      <c r="D19" s="62"/>
      <c r="E19" s="62"/>
      <c r="F19" s="62"/>
      <c r="G19" s="62"/>
      <c r="H19" s="62"/>
      <c r="I19" s="62"/>
      <c r="J19" s="62"/>
      <c r="K19" s="62"/>
      <c r="L19" s="72"/>
    </row>
    <row r="20" spans="1:12" ht="24.95" customHeight="1" x14ac:dyDescent="0.4">
      <c r="A20" s="71"/>
      <c r="B20" s="144" t="s">
        <v>18</v>
      </c>
      <c r="C20" s="139">
        <f>IF('معلومات أساسية عن الأنظمة'!C11 = "", 0, COUNTIFS('حالة الالتزام بالضوابط - نظام ٥'!I11:I27, tbl_choices!C7,'حالة الالتزام بالضوابط - نظام ٥'!F11:F27,"أساسي"))</f>
        <v>0</v>
      </c>
      <c r="D20" s="62"/>
      <c r="E20" s="62"/>
      <c r="F20" s="62"/>
      <c r="G20" s="62"/>
      <c r="H20" s="62"/>
      <c r="I20" s="62"/>
      <c r="J20" s="62"/>
      <c r="K20" s="62"/>
      <c r="L20" s="72"/>
    </row>
    <row r="21" spans="1:12" ht="24.95" customHeight="1" x14ac:dyDescent="0.4">
      <c r="A21" s="71"/>
      <c r="B21" s="144" t="s">
        <v>19</v>
      </c>
      <c r="C21" s="139">
        <f>IF('معلومات أساسية عن الأنظمة'!C11 = "", 0, COUNTIFS('حالة الالتزام بالضوابط - نظام ٥'!I11:I27, tbl_choices!C8,'حالة الالتزام بالضوابط - نظام ٥'!F11:F27,"أساسي"))</f>
        <v>0</v>
      </c>
      <c r="D21" s="62"/>
      <c r="E21" s="62"/>
      <c r="F21" s="62"/>
      <c r="G21" s="62"/>
      <c r="H21" s="62"/>
      <c r="I21" s="62"/>
      <c r="J21" s="62"/>
      <c r="K21" s="62"/>
      <c r="L21" s="72"/>
    </row>
    <row r="22" spans="1:12" ht="24.95" customHeight="1" x14ac:dyDescent="0.4">
      <c r="A22" s="71"/>
      <c r="B22" s="144" t="s">
        <v>20</v>
      </c>
      <c r="C22" s="139">
        <f>IF('معلومات أساسية عن الأنظمة'!C11 = "", 0, COUNTIFS('حالة الالتزام بالضوابط - نظام ٥'!I11:I27, tbl_choices!C9,'حالة الالتزام بالضوابط - نظام ٥'!F11:F27,"أساسي"))</f>
        <v>0</v>
      </c>
      <c r="D22" s="62"/>
      <c r="E22" s="62"/>
      <c r="F22" s="62"/>
      <c r="G22" s="62"/>
      <c r="H22" s="62"/>
      <c r="I22" s="62"/>
      <c r="J22" s="62"/>
      <c r="K22" s="62"/>
      <c r="L22" s="72"/>
    </row>
    <row r="23" spans="1:12" ht="24.95" customHeight="1" x14ac:dyDescent="0.4">
      <c r="A23" s="71"/>
      <c r="B23" s="144" t="s">
        <v>327</v>
      </c>
      <c r="C23" s="139">
        <f>IF('معلومات أساسية عن الأنظمة'!C11 = "", 0, COUNTIFS('حالة الالتزام بالضوابط - نظام ٥'!I11:I27, tbl_choices!C10,'حالة الالتزام بالضوابط - نظام ٥'!F11:F27,"أساسي"))</f>
        <v>0</v>
      </c>
      <c r="D23" s="62"/>
      <c r="E23" s="62"/>
      <c r="F23" s="62"/>
      <c r="G23" s="62"/>
      <c r="H23" s="62"/>
      <c r="I23" s="62"/>
      <c r="J23" s="62"/>
      <c r="K23" s="62"/>
      <c r="L23" s="72"/>
    </row>
    <row r="24" spans="1:12" x14ac:dyDescent="0.25">
      <c r="A24" s="71"/>
      <c r="B24" s="62"/>
      <c r="C24" s="62"/>
      <c r="D24" s="62"/>
      <c r="E24" s="62"/>
      <c r="F24" s="62"/>
      <c r="G24" s="62"/>
      <c r="H24" s="62"/>
      <c r="I24" s="62"/>
      <c r="J24" s="62"/>
      <c r="K24" s="62"/>
      <c r="L24" s="72"/>
    </row>
    <row r="25" spans="1:12" x14ac:dyDescent="0.25">
      <c r="A25" s="71"/>
      <c r="B25" s="62"/>
      <c r="C25" s="62"/>
      <c r="D25" s="62"/>
      <c r="E25" s="62"/>
      <c r="F25" s="62"/>
      <c r="G25" s="62"/>
      <c r="H25" s="62"/>
      <c r="I25" s="62"/>
      <c r="J25" s="62"/>
      <c r="K25" s="62"/>
      <c r="L25" s="72"/>
    </row>
    <row r="26" spans="1:12" x14ac:dyDescent="0.25">
      <c r="A26" s="71"/>
      <c r="B26" s="62"/>
      <c r="C26" s="62"/>
      <c r="D26" s="62"/>
      <c r="E26" s="62"/>
      <c r="F26" s="62"/>
      <c r="G26" s="62"/>
      <c r="H26" s="62"/>
      <c r="I26" s="62"/>
      <c r="J26" s="62"/>
      <c r="K26" s="62"/>
      <c r="L26" s="72"/>
    </row>
    <row r="27" spans="1:12" x14ac:dyDescent="0.25">
      <c r="A27" s="71"/>
      <c r="B27" s="62"/>
      <c r="C27" s="62"/>
      <c r="D27" s="62"/>
      <c r="E27" s="62"/>
      <c r="F27" s="62"/>
      <c r="G27" s="62"/>
      <c r="H27" s="62"/>
      <c r="I27" s="62"/>
      <c r="J27" s="62"/>
      <c r="K27" s="62"/>
      <c r="L27" s="72"/>
    </row>
    <row r="28" spans="1:12" x14ac:dyDescent="0.25">
      <c r="A28" s="71"/>
      <c r="B28" s="62"/>
      <c r="C28" s="62"/>
      <c r="D28" s="62"/>
      <c r="E28" s="62"/>
      <c r="F28" s="62"/>
      <c r="G28" s="62"/>
      <c r="H28" s="62"/>
      <c r="I28" s="62"/>
      <c r="J28" s="62"/>
      <c r="K28" s="62"/>
      <c r="L28" s="72"/>
    </row>
    <row r="29" spans="1:12" x14ac:dyDescent="0.25">
      <c r="A29" s="71"/>
      <c r="B29" s="62"/>
      <c r="C29" s="62"/>
      <c r="D29" s="62"/>
      <c r="E29" s="62"/>
      <c r="F29" s="62"/>
      <c r="G29" s="62"/>
      <c r="H29" s="62"/>
      <c r="I29" s="62"/>
      <c r="J29" s="62"/>
      <c r="K29" s="62"/>
      <c r="L29" s="72"/>
    </row>
    <row r="30" spans="1:12" x14ac:dyDescent="0.25">
      <c r="A30" s="71"/>
      <c r="B30" s="62"/>
      <c r="C30" s="62"/>
      <c r="D30" s="62"/>
      <c r="E30" s="62"/>
      <c r="F30" s="62"/>
      <c r="G30" s="62"/>
      <c r="H30" s="62"/>
      <c r="I30" s="62"/>
      <c r="J30" s="62"/>
      <c r="K30" s="62"/>
      <c r="L30" s="72"/>
    </row>
    <row r="31" spans="1:12" x14ac:dyDescent="0.25">
      <c r="A31" s="71"/>
      <c r="B31" s="62"/>
      <c r="C31" s="62"/>
      <c r="D31" s="62"/>
      <c r="E31" s="62"/>
      <c r="F31" s="62"/>
      <c r="G31" s="62"/>
      <c r="H31" s="62"/>
      <c r="I31" s="62"/>
      <c r="J31" s="62"/>
      <c r="K31" s="62"/>
      <c r="L31" s="72"/>
    </row>
    <row r="32" spans="1:12" x14ac:dyDescent="0.25">
      <c r="A32" s="71"/>
      <c r="B32" s="62"/>
      <c r="C32" s="62"/>
      <c r="D32" s="62"/>
      <c r="E32" s="62"/>
      <c r="F32" s="62"/>
      <c r="G32" s="62"/>
      <c r="H32" s="62"/>
      <c r="I32" s="62"/>
      <c r="J32" s="62"/>
      <c r="K32" s="62"/>
      <c r="L32" s="72"/>
    </row>
    <row r="33" spans="1:12" x14ac:dyDescent="0.25">
      <c r="A33" s="71"/>
      <c r="B33" s="62"/>
      <c r="C33" s="62"/>
      <c r="D33" s="62"/>
      <c r="E33" s="62"/>
      <c r="F33" s="62"/>
      <c r="G33" s="62"/>
      <c r="H33" s="62"/>
      <c r="I33" s="62"/>
      <c r="J33" s="62"/>
      <c r="K33" s="62"/>
      <c r="L33" s="72"/>
    </row>
    <row r="34" spans="1:12" x14ac:dyDescent="0.25">
      <c r="A34" s="71"/>
      <c r="B34" s="62"/>
      <c r="C34" s="62"/>
      <c r="D34" s="62"/>
      <c r="E34" s="62"/>
      <c r="F34" s="62"/>
      <c r="G34" s="62"/>
      <c r="H34" s="62"/>
      <c r="I34" s="62"/>
      <c r="J34" s="62"/>
      <c r="K34" s="62"/>
      <c r="L34" s="72"/>
    </row>
    <row r="35" spans="1:12" x14ac:dyDescent="0.25">
      <c r="A35" s="71"/>
      <c r="B35" s="62"/>
      <c r="C35" s="62"/>
      <c r="D35" s="62"/>
      <c r="E35" s="62"/>
      <c r="F35" s="62"/>
      <c r="G35" s="62"/>
      <c r="H35" s="62"/>
      <c r="I35" s="62"/>
      <c r="J35" s="62"/>
      <c r="K35" s="62"/>
      <c r="L35" s="72"/>
    </row>
    <row r="36" spans="1:12" x14ac:dyDescent="0.25">
      <c r="A36" s="71"/>
      <c r="B36" s="62"/>
      <c r="C36" s="62"/>
      <c r="D36" s="62"/>
      <c r="E36" s="62"/>
      <c r="F36" s="62"/>
      <c r="G36" s="62"/>
      <c r="H36" s="62"/>
      <c r="I36" s="62"/>
      <c r="J36" s="62"/>
      <c r="K36" s="62"/>
      <c r="L36" s="72"/>
    </row>
    <row r="37" spans="1:12" x14ac:dyDescent="0.25">
      <c r="A37" s="71"/>
      <c r="B37" s="62"/>
      <c r="C37" s="62"/>
      <c r="D37" s="62"/>
      <c r="E37" s="62"/>
      <c r="F37" s="62"/>
      <c r="G37" s="62"/>
      <c r="H37" s="62"/>
      <c r="I37" s="62"/>
      <c r="J37" s="62"/>
      <c r="K37" s="62"/>
      <c r="L37" s="72"/>
    </row>
    <row r="38" spans="1:12" x14ac:dyDescent="0.25">
      <c r="A38" s="74"/>
      <c r="B38" s="75"/>
      <c r="C38" s="75"/>
      <c r="D38" s="75"/>
      <c r="E38" s="75"/>
      <c r="F38" s="75"/>
      <c r="G38" s="75"/>
      <c r="H38" s="75"/>
      <c r="I38" s="75"/>
      <c r="J38" s="75"/>
      <c r="K38" s="75"/>
      <c r="L38" s="76"/>
    </row>
    <row r="39" spans="1:12" x14ac:dyDescent="0.25">
      <c r="A39" s="77"/>
      <c r="B39" s="78"/>
      <c r="C39" s="78"/>
      <c r="D39" s="78"/>
      <c r="E39" s="78"/>
      <c r="F39" s="78"/>
      <c r="G39" s="78"/>
      <c r="H39" s="78"/>
      <c r="I39" s="78"/>
      <c r="J39" s="78"/>
      <c r="K39" s="78"/>
      <c r="L39" s="79"/>
    </row>
    <row r="40" spans="1:12" ht="27" customHeight="1" x14ac:dyDescent="0.5">
      <c r="A40" s="71"/>
      <c r="B40" s="357" t="s">
        <v>74</v>
      </c>
      <c r="C40" s="358"/>
      <c r="D40" s="358"/>
      <c r="E40" s="358"/>
      <c r="F40" s="358"/>
      <c r="G40" s="358"/>
      <c r="H40" s="358"/>
      <c r="I40" s="358"/>
      <c r="J40" s="358"/>
      <c r="K40" s="359"/>
      <c r="L40" s="72"/>
    </row>
    <row r="41" spans="1:12" x14ac:dyDescent="0.25">
      <c r="A41" s="71"/>
      <c r="B41" s="62"/>
      <c r="C41" s="62"/>
      <c r="D41" s="62"/>
      <c r="E41" s="62"/>
      <c r="F41" s="62"/>
      <c r="G41" s="62"/>
      <c r="H41" s="62"/>
      <c r="I41" s="62"/>
      <c r="J41" s="62"/>
      <c r="K41" s="62"/>
      <c r="L41" s="72"/>
    </row>
    <row r="42" spans="1:12" ht="24.75" x14ac:dyDescent="0.5">
      <c r="A42" s="71"/>
      <c r="B42" s="349" t="s">
        <v>7</v>
      </c>
      <c r="C42" s="350"/>
      <c r="D42" s="62"/>
      <c r="E42" s="62"/>
      <c r="F42" s="62"/>
      <c r="G42" s="62"/>
      <c r="H42" s="62"/>
      <c r="I42" s="62"/>
      <c r="J42" s="62"/>
      <c r="K42" s="62"/>
      <c r="L42" s="72"/>
    </row>
    <row r="43" spans="1:12" ht="24.95" customHeight="1" x14ac:dyDescent="0.4">
      <c r="A43" s="71"/>
      <c r="B43" s="144" t="s">
        <v>18</v>
      </c>
      <c r="C43" s="139">
        <f>IF('معلومات أساسية عن الأنظمة'!C11 = "", 0, COUNTIFS('حالة الالتزام بالضوابط - نظام ٥'!I28:I105, tbl_choices!C7,'حالة الالتزام بالضوابط - نظام ٥'!F28:F105,"أساسي"))</f>
        <v>0</v>
      </c>
      <c r="D43" s="62"/>
      <c r="E43" s="62"/>
      <c r="F43" s="62"/>
      <c r="G43" s="62"/>
      <c r="H43" s="62"/>
      <c r="I43" s="62"/>
      <c r="J43" s="62"/>
      <c r="K43" s="62"/>
      <c r="L43" s="72"/>
    </row>
    <row r="44" spans="1:12" ht="24.95" customHeight="1" x14ac:dyDescent="0.4">
      <c r="A44" s="71"/>
      <c r="B44" s="144" t="s">
        <v>19</v>
      </c>
      <c r="C44" s="139">
        <f>IF('معلومات أساسية عن الأنظمة'!C11 = "", 0, COUNTIFS('حالة الالتزام بالضوابط - نظام ٥'!I28:I105, tbl_choices!C8,'حالة الالتزام بالضوابط - نظام ٥'!F28:F105,"أساسي"))</f>
        <v>0</v>
      </c>
      <c r="D44" s="62"/>
      <c r="E44" s="62"/>
      <c r="F44" s="62"/>
      <c r="G44" s="62"/>
      <c r="H44" s="62"/>
      <c r="I44" s="62"/>
      <c r="J44" s="62"/>
      <c r="K44" s="62"/>
      <c r="L44" s="72"/>
    </row>
    <row r="45" spans="1:12" ht="24.95" customHeight="1" x14ac:dyDescent="0.4">
      <c r="A45" s="71"/>
      <c r="B45" s="144" t="s">
        <v>20</v>
      </c>
      <c r="C45" s="139">
        <f>IF('معلومات أساسية عن الأنظمة'!C11 = "", 0, COUNTIFS('حالة الالتزام بالضوابط - نظام ٥'!I28:I105, tbl_choices!C9,'حالة الالتزام بالضوابط - نظام ٥'!F28:F105,"أساسي"))</f>
        <v>0</v>
      </c>
      <c r="D45" s="62"/>
      <c r="E45" s="62"/>
      <c r="F45" s="62"/>
      <c r="G45" s="62"/>
      <c r="H45" s="62"/>
      <c r="I45" s="62"/>
      <c r="J45" s="62"/>
      <c r="K45" s="62"/>
      <c r="L45" s="72"/>
    </row>
    <row r="46" spans="1:12" ht="24.95" customHeight="1" x14ac:dyDescent="0.4">
      <c r="A46" s="71"/>
      <c r="B46" s="144" t="s">
        <v>327</v>
      </c>
      <c r="C46" s="139">
        <f>IF('معلومات أساسية عن الأنظمة'!C11 = "", 0, COUNTIFS('حالة الالتزام بالضوابط - نظام ٥'!I28:I105, tbl_choices!C10,'حالة الالتزام بالضوابط - نظام ٥'!F28:F105,"أساسي"))</f>
        <v>0</v>
      </c>
      <c r="D46" s="62"/>
      <c r="E46" s="62"/>
      <c r="F46" s="62"/>
      <c r="G46" s="62"/>
      <c r="H46" s="62"/>
      <c r="I46" s="62"/>
      <c r="J46" s="62"/>
      <c r="K46" s="62"/>
      <c r="L46" s="72"/>
    </row>
    <row r="47" spans="1:12" x14ac:dyDescent="0.25">
      <c r="A47" s="71"/>
      <c r="B47" s="62"/>
      <c r="C47" s="62"/>
      <c r="D47" s="62"/>
      <c r="E47" s="62"/>
      <c r="F47" s="62"/>
      <c r="G47" s="62"/>
      <c r="H47" s="62"/>
      <c r="I47" s="62"/>
      <c r="J47" s="62"/>
      <c r="K47" s="62"/>
      <c r="L47" s="72"/>
    </row>
    <row r="48" spans="1:12" x14ac:dyDescent="0.25">
      <c r="A48" s="71"/>
      <c r="B48" s="62"/>
      <c r="C48" s="62"/>
      <c r="D48" s="62"/>
      <c r="E48" s="62"/>
      <c r="F48" s="62"/>
      <c r="G48" s="62"/>
      <c r="H48" s="62"/>
      <c r="I48" s="62"/>
      <c r="J48" s="62"/>
      <c r="K48" s="62"/>
      <c r="L48" s="72"/>
    </row>
    <row r="49" spans="1:12" x14ac:dyDescent="0.25">
      <c r="A49" s="71"/>
      <c r="B49" s="62"/>
      <c r="C49" s="62"/>
      <c r="D49" s="62"/>
      <c r="E49" s="62"/>
      <c r="F49" s="62"/>
      <c r="G49" s="62"/>
      <c r="H49" s="62"/>
      <c r="I49" s="62"/>
      <c r="J49" s="62"/>
      <c r="K49" s="62"/>
      <c r="L49" s="72"/>
    </row>
    <row r="50" spans="1:12" x14ac:dyDescent="0.25">
      <c r="A50" s="71"/>
      <c r="B50" s="62"/>
      <c r="C50" s="62"/>
      <c r="D50" s="62"/>
      <c r="E50" s="62"/>
      <c r="F50" s="62"/>
      <c r="G50" s="62"/>
      <c r="H50" s="62"/>
      <c r="I50" s="62"/>
      <c r="J50" s="62"/>
      <c r="K50" s="62"/>
      <c r="L50" s="72"/>
    </row>
    <row r="51" spans="1:12" x14ac:dyDescent="0.25">
      <c r="A51" s="71"/>
      <c r="B51" s="62"/>
      <c r="C51" s="62"/>
      <c r="D51" s="62"/>
      <c r="E51" s="62"/>
      <c r="F51" s="62"/>
      <c r="G51" s="62"/>
      <c r="H51" s="62"/>
      <c r="I51" s="62"/>
      <c r="J51" s="62"/>
      <c r="K51" s="62"/>
      <c r="L51" s="72"/>
    </row>
    <row r="52" spans="1:12" x14ac:dyDescent="0.25">
      <c r="A52" s="71"/>
      <c r="B52" s="62"/>
      <c r="C52" s="62"/>
      <c r="D52" s="62"/>
      <c r="E52" s="62"/>
      <c r="F52" s="62"/>
      <c r="G52" s="62"/>
      <c r="H52" s="62"/>
      <c r="I52" s="62"/>
      <c r="J52" s="62"/>
      <c r="K52" s="62"/>
      <c r="L52" s="72"/>
    </row>
    <row r="53" spans="1:12" x14ac:dyDescent="0.25">
      <c r="A53" s="71"/>
      <c r="B53" s="62"/>
      <c r="C53" s="62"/>
      <c r="D53" s="62"/>
      <c r="E53" s="62"/>
      <c r="F53" s="62"/>
      <c r="G53" s="62"/>
      <c r="H53" s="62"/>
      <c r="I53" s="62"/>
      <c r="J53" s="62"/>
      <c r="K53" s="62"/>
      <c r="L53" s="72"/>
    </row>
    <row r="54" spans="1:12" x14ac:dyDescent="0.25">
      <c r="A54" s="71"/>
      <c r="B54" s="62"/>
      <c r="C54" s="62"/>
      <c r="D54" s="62"/>
      <c r="E54" s="62"/>
      <c r="F54" s="62"/>
      <c r="G54" s="62"/>
      <c r="H54" s="62"/>
      <c r="I54" s="62"/>
      <c r="J54" s="62"/>
      <c r="K54" s="62"/>
      <c r="L54" s="72"/>
    </row>
    <row r="55" spans="1:12" x14ac:dyDescent="0.25">
      <c r="A55" s="71"/>
      <c r="B55" s="62"/>
      <c r="C55" s="62"/>
      <c r="D55" s="62"/>
      <c r="E55" s="62"/>
      <c r="F55" s="62"/>
      <c r="G55" s="62"/>
      <c r="H55" s="62"/>
      <c r="I55" s="62"/>
      <c r="J55" s="62"/>
      <c r="K55" s="62"/>
      <c r="L55" s="72"/>
    </row>
    <row r="56" spans="1:12" x14ac:dyDescent="0.25">
      <c r="A56" s="71"/>
      <c r="B56" s="62"/>
      <c r="C56" s="62"/>
      <c r="D56" s="62"/>
      <c r="E56" s="62"/>
      <c r="F56" s="62"/>
      <c r="G56" s="62"/>
      <c r="H56" s="62"/>
      <c r="I56" s="62"/>
      <c r="J56" s="62"/>
      <c r="K56" s="62"/>
      <c r="L56" s="72"/>
    </row>
    <row r="57" spans="1:12" x14ac:dyDescent="0.25">
      <c r="A57" s="71"/>
      <c r="B57" s="62"/>
      <c r="C57" s="62"/>
      <c r="D57" s="62"/>
      <c r="E57" s="62"/>
      <c r="F57" s="62"/>
      <c r="G57" s="62"/>
      <c r="H57" s="62"/>
      <c r="I57" s="62"/>
      <c r="J57" s="62"/>
      <c r="K57" s="62"/>
      <c r="L57" s="72"/>
    </row>
    <row r="58" spans="1:12" x14ac:dyDescent="0.25">
      <c r="A58" s="71"/>
      <c r="B58" s="62"/>
      <c r="C58" s="62"/>
      <c r="D58" s="62"/>
      <c r="E58" s="62"/>
      <c r="F58" s="62"/>
      <c r="G58" s="62"/>
      <c r="H58" s="62"/>
      <c r="I58" s="62"/>
      <c r="J58" s="62"/>
      <c r="K58" s="62"/>
      <c r="L58" s="72"/>
    </row>
    <row r="59" spans="1:12" x14ac:dyDescent="0.25">
      <c r="A59" s="71"/>
      <c r="B59" s="62"/>
      <c r="C59" s="62"/>
      <c r="D59" s="62"/>
      <c r="E59" s="62"/>
      <c r="F59" s="62"/>
      <c r="G59" s="62"/>
      <c r="H59" s="62"/>
      <c r="I59" s="62"/>
      <c r="J59" s="62"/>
      <c r="K59" s="62"/>
      <c r="L59" s="72"/>
    </row>
    <row r="60" spans="1:12" x14ac:dyDescent="0.25">
      <c r="A60" s="71"/>
      <c r="B60" s="62"/>
      <c r="C60" s="62"/>
      <c r="D60" s="62"/>
      <c r="E60" s="62"/>
      <c r="F60" s="62"/>
      <c r="G60" s="62"/>
      <c r="H60" s="62"/>
      <c r="I60" s="62"/>
      <c r="J60" s="62"/>
      <c r="K60" s="62"/>
      <c r="L60" s="72"/>
    </row>
    <row r="61" spans="1:12" x14ac:dyDescent="0.25">
      <c r="A61" s="74"/>
      <c r="B61" s="75"/>
      <c r="C61" s="75"/>
      <c r="D61" s="75"/>
      <c r="E61" s="75"/>
      <c r="F61" s="75"/>
      <c r="G61" s="75"/>
      <c r="H61" s="75"/>
      <c r="I61" s="75"/>
      <c r="J61" s="75"/>
      <c r="K61" s="75"/>
      <c r="L61" s="76"/>
    </row>
    <row r="62" spans="1:12" x14ac:dyDescent="0.25">
      <c r="A62" s="77"/>
      <c r="B62" s="78"/>
      <c r="C62" s="78"/>
      <c r="D62" s="78"/>
      <c r="E62" s="78"/>
      <c r="F62" s="78"/>
      <c r="G62" s="78"/>
      <c r="H62" s="78"/>
      <c r="I62" s="78"/>
      <c r="J62" s="78"/>
      <c r="K62" s="78"/>
      <c r="L62" s="79"/>
    </row>
    <row r="63" spans="1:12" ht="27" customHeight="1" x14ac:dyDescent="0.5">
      <c r="A63" s="71"/>
      <c r="B63" s="360" t="s">
        <v>113</v>
      </c>
      <c r="C63" s="361"/>
      <c r="D63" s="361"/>
      <c r="E63" s="361"/>
      <c r="F63" s="361"/>
      <c r="G63" s="361"/>
      <c r="H63" s="361"/>
      <c r="I63" s="361"/>
      <c r="J63" s="361"/>
      <c r="K63" s="362"/>
      <c r="L63" s="72"/>
    </row>
    <row r="64" spans="1:12" x14ac:dyDescent="0.25">
      <c r="A64" s="71"/>
      <c r="B64" s="62"/>
      <c r="C64" s="62"/>
      <c r="D64" s="62"/>
      <c r="E64" s="62"/>
      <c r="F64" s="62"/>
      <c r="G64" s="62"/>
      <c r="H64" s="62"/>
      <c r="I64" s="62"/>
      <c r="J64" s="62"/>
      <c r="K64" s="62"/>
      <c r="L64" s="72"/>
    </row>
    <row r="65" spans="1:12" ht="24.75" x14ac:dyDescent="0.5">
      <c r="A65" s="71"/>
      <c r="B65" s="349" t="s">
        <v>7</v>
      </c>
      <c r="C65" s="350"/>
      <c r="D65" s="62"/>
      <c r="E65" s="62"/>
      <c r="F65" s="62"/>
      <c r="G65" s="62"/>
      <c r="H65" s="62"/>
      <c r="I65" s="62"/>
      <c r="J65" s="62"/>
      <c r="K65" s="62"/>
      <c r="L65" s="72"/>
    </row>
    <row r="66" spans="1:12" ht="24.95" customHeight="1" x14ac:dyDescent="0.4">
      <c r="A66" s="71"/>
      <c r="B66" s="144" t="s">
        <v>18</v>
      </c>
      <c r="C66" s="139">
        <f>IF('معلومات أساسية عن الأنظمة'!C11 = "", 0, COUNTIFS('حالة الالتزام بالضوابط - نظام ٥'!I106:I110, tbl_choices!C7,'حالة الالتزام بالضوابط - نظام ٥'!F106:F110,"أساسي"))</f>
        <v>0</v>
      </c>
      <c r="D66" s="62"/>
      <c r="E66" s="62"/>
      <c r="F66" s="62"/>
      <c r="G66" s="62"/>
      <c r="H66" s="62"/>
      <c r="I66" s="62"/>
      <c r="J66" s="62"/>
      <c r="K66" s="62"/>
      <c r="L66" s="72"/>
    </row>
    <row r="67" spans="1:12" ht="24.95" customHeight="1" x14ac:dyDescent="0.4">
      <c r="A67" s="71"/>
      <c r="B67" s="144" t="s">
        <v>19</v>
      </c>
      <c r="C67" s="139">
        <f>IF('معلومات أساسية عن الأنظمة'!C11 = "", 0, COUNTIFS('حالة الالتزام بالضوابط - نظام ٥'!I106:I110, tbl_choices!C8,'حالة الالتزام بالضوابط - نظام ٥'!F106:F110,"أساسي"))</f>
        <v>0</v>
      </c>
      <c r="D67" s="62"/>
      <c r="E67" s="62"/>
      <c r="F67" s="62"/>
      <c r="G67" s="62"/>
      <c r="H67" s="62"/>
      <c r="I67" s="62"/>
      <c r="J67" s="62"/>
      <c r="K67" s="62"/>
      <c r="L67" s="72"/>
    </row>
    <row r="68" spans="1:12" ht="24.95" customHeight="1" x14ac:dyDescent="0.4">
      <c r="A68" s="71"/>
      <c r="B68" s="144" t="s">
        <v>20</v>
      </c>
      <c r="C68" s="139">
        <f>IF('معلومات أساسية عن الأنظمة'!C11 = "", 0, COUNTIFS('حالة الالتزام بالضوابط - نظام ٥'!I106:I110, tbl_choices!C9,'حالة الالتزام بالضوابط - نظام ٥'!F106:F110,"أساسي"))</f>
        <v>0</v>
      </c>
      <c r="D68" s="62"/>
      <c r="E68" s="62"/>
      <c r="F68" s="62"/>
      <c r="G68" s="62"/>
      <c r="H68" s="62"/>
      <c r="I68" s="62"/>
      <c r="J68" s="62"/>
      <c r="K68" s="62"/>
      <c r="L68" s="72"/>
    </row>
    <row r="69" spans="1:12" ht="24.95" customHeight="1" x14ac:dyDescent="0.4">
      <c r="A69" s="71"/>
      <c r="B69" s="144" t="s">
        <v>327</v>
      </c>
      <c r="C69" s="139">
        <f>IF('معلومات أساسية عن الأنظمة'!C11 = "", 0, COUNTIFS('حالة الالتزام بالضوابط - نظام ٥'!I106:I110, tbl_choices!C10,'حالة الالتزام بالضوابط - نظام ٥'!F106:F110,"أساسي"))</f>
        <v>0</v>
      </c>
      <c r="D69" s="62"/>
      <c r="E69" s="62"/>
      <c r="F69" s="62"/>
      <c r="G69" s="62"/>
      <c r="H69" s="62"/>
      <c r="I69" s="62"/>
      <c r="J69" s="62"/>
      <c r="K69" s="62"/>
      <c r="L69" s="72"/>
    </row>
    <row r="70" spans="1:12" x14ac:dyDescent="0.25">
      <c r="A70" s="71"/>
      <c r="B70" s="62"/>
      <c r="C70" s="62"/>
      <c r="D70" s="62"/>
      <c r="E70" s="62"/>
      <c r="F70" s="62"/>
      <c r="G70" s="62"/>
      <c r="H70" s="62"/>
      <c r="I70" s="62"/>
      <c r="J70" s="62"/>
      <c r="K70" s="62"/>
      <c r="L70" s="72"/>
    </row>
    <row r="71" spans="1:12" x14ac:dyDescent="0.25">
      <c r="A71" s="71"/>
      <c r="B71" s="62"/>
      <c r="C71" s="62"/>
      <c r="D71" s="62"/>
      <c r="E71" s="62"/>
      <c r="F71" s="62"/>
      <c r="G71" s="62"/>
      <c r="H71" s="62"/>
      <c r="I71" s="62"/>
      <c r="J71" s="62"/>
      <c r="K71" s="62"/>
      <c r="L71" s="72"/>
    </row>
    <row r="72" spans="1:12" x14ac:dyDescent="0.25">
      <c r="A72" s="71"/>
      <c r="B72" s="62"/>
      <c r="C72" s="62"/>
      <c r="D72" s="62"/>
      <c r="E72" s="62"/>
      <c r="F72" s="62"/>
      <c r="G72" s="62"/>
      <c r="H72" s="62"/>
      <c r="I72" s="62"/>
      <c r="J72" s="62"/>
      <c r="K72" s="62"/>
      <c r="L72" s="72"/>
    </row>
    <row r="73" spans="1:12" x14ac:dyDescent="0.25">
      <c r="A73" s="71"/>
      <c r="B73" s="62"/>
      <c r="C73" s="62"/>
      <c r="D73" s="62"/>
      <c r="E73" s="62"/>
      <c r="F73" s="62"/>
      <c r="G73" s="62"/>
      <c r="H73" s="62"/>
      <c r="I73" s="62"/>
      <c r="J73" s="62"/>
      <c r="K73" s="62"/>
      <c r="L73" s="72"/>
    </row>
    <row r="74" spans="1:12" x14ac:dyDescent="0.25">
      <c r="A74" s="71"/>
      <c r="B74" s="62"/>
      <c r="C74" s="62"/>
      <c r="D74" s="62"/>
      <c r="E74" s="62"/>
      <c r="F74" s="62"/>
      <c r="G74" s="62"/>
      <c r="H74" s="62"/>
      <c r="I74" s="62"/>
      <c r="J74" s="62"/>
      <c r="K74" s="62"/>
      <c r="L74" s="72"/>
    </row>
    <row r="75" spans="1:12" x14ac:dyDescent="0.25">
      <c r="A75" s="71"/>
      <c r="B75" s="62"/>
      <c r="C75" s="62"/>
      <c r="D75" s="62"/>
      <c r="E75" s="62"/>
      <c r="F75" s="62"/>
      <c r="G75" s="62"/>
      <c r="H75" s="62"/>
      <c r="I75" s="62"/>
      <c r="J75" s="62"/>
      <c r="K75" s="62"/>
      <c r="L75" s="72"/>
    </row>
    <row r="76" spans="1:12" x14ac:dyDescent="0.25">
      <c r="A76" s="71"/>
      <c r="B76" s="62"/>
      <c r="C76" s="62"/>
      <c r="D76" s="62"/>
      <c r="E76" s="62"/>
      <c r="F76" s="62"/>
      <c r="G76" s="62"/>
      <c r="H76" s="62"/>
      <c r="I76" s="62"/>
      <c r="J76" s="62"/>
      <c r="K76" s="62"/>
      <c r="L76" s="72"/>
    </row>
    <row r="77" spans="1:12" x14ac:dyDescent="0.25">
      <c r="A77" s="71"/>
      <c r="B77" s="62"/>
      <c r="C77" s="62"/>
      <c r="D77" s="62"/>
      <c r="E77" s="62"/>
      <c r="F77" s="62"/>
      <c r="G77" s="62"/>
      <c r="H77" s="62"/>
      <c r="I77" s="62"/>
      <c r="J77" s="62"/>
      <c r="K77" s="62"/>
      <c r="L77" s="72"/>
    </row>
    <row r="78" spans="1:12" x14ac:dyDescent="0.25">
      <c r="A78" s="71"/>
      <c r="B78" s="62"/>
      <c r="C78" s="62"/>
      <c r="D78" s="62"/>
      <c r="E78" s="62"/>
      <c r="F78" s="62"/>
      <c r="G78" s="62"/>
      <c r="H78" s="62"/>
      <c r="I78" s="62"/>
      <c r="J78" s="62"/>
      <c r="K78" s="62"/>
      <c r="L78" s="72"/>
    </row>
    <row r="79" spans="1:12" x14ac:dyDescent="0.25">
      <c r="A79" s="71"/>
      <c r="B79" s="62"/>
      <c r="C79" s="62"/>
      <c r="D79" s="62"/>
      <c r="E79" s="62"/>
      <c r="F79" s="62"/>
      <c r="G79" s="62"/>
      <c r="H79" s="62"/>
      <c r="I79" s="62"/>
      <c r="J79" s="62"/>
      <c r="K79" s="62"/>
      <c r="L79" s="72"/>
    </row>
    <row r="80" spans="1:12" x14ac:dyDescent="0.25">
      <c r="A80" s="71"/>
      <c r="B80" s="62"/>
      <c r="C80" s="62"/>
      <c r="D80" s="62"/>
      <c r="E80" s="62"/>
      <c r="F80" s="62"/>
      <c r="G80" s="62"/>
      <c r="H80" s="62"/>
      <c r="I80" s="62"/>
      <c r="J80" s="62"/>
      <c r="K80" s="62"/>
      <c r="L80" s="72"/>
    </row>
    <row r="81" spans="1:12" x14ac:dyDescent="0.25">
      <c r="A81" s="71"/>
      <c r="B81" s="62"/>
      <c r="C81" s="62"/>
      <c r="D81" s="62"/>
      <c r="E81" s="62"/>
      <c r="F81" s="62"/>
      <c r="G81" s="62"/>
      <c r="H81" s="62"/>
      <c r="I81" s="62"/>
      <c r="J81" s="62"/>
      <c r="K81" s="62"/>
      <c r="L81" s="72"/>
    </row>
    <row r="82" spans="1:12" x14ac:dyDescent="0.25">
      <c r="A82" s="71"/>
      <c r="B82" s="62"/>
      <c r="C82" s="62"/>
      <c r="D82" s="62"/>
      <c r="E82" s="62"/>
      <c r="F82" s="62"/>
      <c r="G82" s="62"/>
      <c r="H82" s="62"/>
      <c r="I82" s="62"/>
      <c r="J82" s="62"/>
      <c r="K82" s="62"/>
      <c r="L82" s="72"/>
    </row>
    <row r="83" spans="1:12" x14ac:dyDescent="0.25">
      <c r="A83" s="71"/>
      <c r="B83" s="62"/>
      <c r="C83" s="62"/>
      <c r="D83" s="62"/>
      <c r="E83" s="62"/>
      <c r="F83" s="62"/>
      <c r="G83" s="62"/>
      <c r="H83" s="62"/>
      <c r="I83" s="62"/>
      <c r="J83" s="62"/>
      <c r="K83" s="62"/>
      <c r="L83" s="72"/>
    </row>
    <row r="84" spans="1:12" x14ac:dyDescent="0.25">
      <c r="A84" s="74"/>
      <c r="B84" s="75"/>
      <c r="C84" s="75"/>
      <c r="D84" s="75"/>
      <c r="E84" s="75"/>
      <c r="F84" s="75"/>
      <c r="G84" s="75"/>
      <c r="H84" s="75"/>
      <c r="I84" s="75"/>
      <c r="J84" s="75"/>
      <c r="K84" s="75"/>
      <c r="L84" s="76"/>
    </row>
    <row r="85" spans="1:12" x14ac:dyDescent="0.25">
      <c r="A85" s="77"/>
      <c r="B85" s="78"/>
      <c r="C85" s="78"/>
      <c r="D85" s="78"/>
      <c r="E85" s="78"/>
      <c r="F85" s="78"/>
      <c r="G85" s="78"/>
      <c r="H85" s="78"/>
      <c r="I85" s="78"/>
      <c r="J85" s="78"/>
      <c r="K85" s="78"/>
      <c r="L85" s="79"/>
    </row>
    <row r="86" spans="1:12" ht="60" customHeight="1" x14ac:dyDescent="0.25">
      <c r="A86" s="52"/>
      <c r="B86" s="363" t="s">
        <v>117</v>
      </c>
      <c r="C86" s="364"/>
      <c r="D86" s="364"/>
      <c r="E86" s="364"/>
      <c r="F86" s="364"/>
      <c r="G86" s="364"/>
      <c r="H86" s="364"/>
      <c r="I86" s="364"/>
      <c r="J86" s="364"/>
      <c r="K86" s="365"/>
      <c r="L86" s="54"/>
    </row>
    <row r="87" spans="1:12" x14ac:dyDescent="0.25">
      <c r="A87" s="52"/>
      <c r="B87" s="53"/>
      <c r="C87" s="53"/>
      <c r="D87" s="53"/>
      <c r="E87" s="53"/>
      <c r="F87" s="53"/>
      <c r="G87" s="53"/>
      <c r="H87" s="53"/>
      <c r="I87" s="53"/>
      <c r="J87" s="53"/>
      <c r="K87" s="53"/>
      <c r="L87" s="54"/>
    </row>
    <row r="88" spans="1:12" ht="24.75" x14ac:dyDescent="0.5">
      <c r="A88" s="52"/>
      <c r="B88" s="349" t="s">
        <v>7</v>
      </c>
      <c r="C88" s="350"/>
      <c r="D88" s="53"/>
      <c r="E88" s="53"/>
      <c r="F88" s="53"/>
      <c r="G88" s="53"/>
      <c r="H88" s="53"/>
      <c r="I88" s="53"/>
      <c r="J88" s="53"/>
      <c r="K88" s="53"/>
      <c r="L88" s="54"/>
    </row>
    <row r="89" spans="1:12" ht="25.5" customHeight="1" x14ac:dyDescent="0.4">
      <c r="A89" s="52"/>
      <c r="B89" s="144" t="s">
        <v>18</v>
      </c>
      <c r="C89" s="139">
        <f>IF('معلومات أساسية عن الأنظمة'!C11 = "", 0, COUNTIFS('حالة الالتزام بالضوابط - نظام ٥'!I111:I115, tbl_choices!C7,'حالة الالتزام بالضوابط - نظام ٥'!F111:F115,"أساسي"))</f>
        <v>0</v>
      </c>
      <c r="D89" s="53"/>
      <c r="E89" s="53"/>
      <c r="F89" s="53"/>
      <c r="G89" s="53"/>
      <c r="H89" s="53"/>
      <c r="I89" s="53"/>
      <c r="J89" s="53"/>
      <c r="K89" s="53"/>
      <c r="L89" s="54"/>
    </row>
    <row r="90" spans="1:12" ht="25.5" customHeight="1" x14ac:dyDescent="0.4">
      <c r="A90" s="52"/>
      <c r="B90" s="144" t="s">
        <v>19</v>
      </c>
      <c r="C90" s="139">
        <f>IF('معلومات أساسية عن الأنظمة'!C11 = "", 0, COUNTIFS('حالة الالتزام بالضوابط - نظام ٥'!I111:I115, tbl_choices!C8,'حالة الالتزام بالضوابط - نظام ٥'!F111:F115,"أساسي"))</f>
        <v>0</v>
      </c>
      <c r="D90" s="53"/>
      <c r="E90" s="53"/>
      <c r="F90" s="53"/>
      <c r="G90" s="53"/>
      <c r="H90" s="53"/>
      <c r="I90" s="53"/>
      <c r="J90" s="53"/>
      <c r="K90" s="53"/>
      <c r="L90" s="54"/>
    </row>
    <row r="91" spans="1:12" ht="25.5" customHeight="1" x14ac:dyDescent="0.4">
      <c r="A91" s="52"/>
      <c r="B91" s="144" t="s">
        <v>20</v>
      </c>
      <c r="C91" s="139">
        <f>IF('معلومات أساسية عن الأنظمة'!C11 = "", 0, COUNTIFS('حالة الالتزام بالضوابط - نظام ٥'!I111:I115, tbl_choices!C9,'حالة الالتزام بالضوابط - نظام ٥'!F111:F115,"أساسي"))</f>
        <v>0</v>
      </c>
      <c r="D91" s="53"/>
      <c r="E91" s="53"/>
      <c r="F91" s="53"/>
      <c r="G91" s="53"/>
      <c r="H91" s="53"/>
      <c r="I91" s="53"/>
      <c r="J91" s="53"/>
      <c r="K91" s="53"/>
      <c r="L91" s="54"/>
    </row>
    <row r="92" spans="1:12" ht="25.5" customHeight="1" x14ac:dyDescent="0.4">
      <c r="A92" s="52"/>
      <c r="B92" s="144" t="s">
        <v>327</v>
      </c>
      <c r="C92" s="139">
        <f>IF('معلومات أساسية عن الأنظمة'!C11 = "", 0, COUNTIFS('حالة الالتزام بالضوابط - نظام ٥'!I111:I115, tbl_choices!C10,'حالة الالتزام بالضوابط - نظام ٥'!F111:F115,"أساسي"))</f>
        <v>0</v>
      </c>
      <c r="D92" s="53"/>
      <c r="E92" s="53"/>
      <c r="F92" s="53"/>
      <c r="G92" s="53"/>
      <c r="H92" s="53"/>
      <c r="I92" s="53"/>
      <c r="J92" s="53"/>
      <c r="K92" s="53"/>
      <c r="L92" s="54"/>
    </row>
    <row r="93" spans="1:12" x14ac:dyDescent="0.25">
      <c r="A93" s="52"/>
      <c r="B93" s="53"/>
      <c r="C93" s="53"/>
      <c r="D93" s="53"/>
      <c r="E93" s="53"/>
      <c r="F93" s="53"/>
      <c r="G93" s="53"/>
      <c r="H93" s="53"/>
      <c r="I93" s="53"/>
      <c r="J93" s="53"/>
      <c r="K93" s="53"/>
      <c r="L93" s="54"/>
    </row>
    <row r="94" spans="1:12" x14ac:dyDescent="0.25">
      <c r="A94" s="52"/>
      <c r="B94" s="53"/>
      <c r="C94" s="53"/>
      <c r="D94" s="53"/>
      <c r="E94" s="53"/>
      <c r="F94" s="53"/>
      <c r="G94" s="53"/>
      <c r="H94" s="53"/>
      <c r="I94" s="53"/>
      <c r="J94" s="53"/>
      <c r="K94" s="53"/>
      <c r="L94" s="54"/>
    </row>
    <row r="95" spans="1:12" x14ac:dyDescent="0.25">
      <c r="A95" s="52"/>
      <c r="B95" s="53"/>
      <c r="C95" s="53"/>
      <c r="D95" s="53"/>
      <c r="E95" s="53"/>
      <c r="F95" s="53"/>
      <c r="G95" s="53"/>
      <c r="H95" s="53"/>
      <c r="I95" s="53"/>
      <c r="J95" s="53"/>
      <c r="K95" s="53"/>
      <c r="L95" s="54"/>
    </row>
    <row r="96" spans="1:12" x14ac:dyDescent="0.25">
      <c r="A96" s="52"/>
      <c r="B96" s="53"/>
      <c r="C96" s="53"/>
      <c r="D96" s="53"/>
      <c r="E96" s="53"/>
      <c r="F96" s="53"/>
      <c r="G96" s="53"/>
      <c r="H96" s="53"/>
      <c r="I96" s="53"/>
      <c r="J96" s="53"/>
      <c r="K96" s="53"/>
      <c r="L96" s="54"/>
    </row>
    <row r="97" spans="1:12" x14ac:dyDescent="0.25">
      <c r="A97" s="52"/>
      <c r="B97" s="53"/>
      <c r="C97" s="53"/>
      <c r="D97" s="53"/>
      <c r="E97" s="53"/>
      <c r="F97" s="53"/>
      <c r="G97" s="53"/>
      <c r="H97" s="53"/>
      <c r="I97" s="53"/>
      <c r="J97" s="53"/>
      <c r="K97" s="53"/>
      <c r="L97" s="54"/>
    </row>
    <row r="98" spans="1:12" x14ac:dyDescent="0.25">
      <c r="A98" s="52"/>
      <c r="B98" s="53"/>
      <c r="C98" s="53"/>
      <c r="D98" s="53"/>
      <c r="E98" s="53"/>
      <c r="F98" s="53"/>
      <c r="G98" s="53"/>
      <c r="H98" s="53"/>
      <c r="I98" s="53"/>
      <c r="J98" s="53"/>
      <c r="K98" s="53"/>
      <c r="L98" s="54"/>
    </row>
    <row r="99" spans="1:12" x14ac:dyDescent="0.25">
      <c r="A99" s="52"/>
      <c r="B99" s="53"/>
      <c r="C99" s="53"/>
      <c r="D99" s="53"/>
      <c r="E99" s="53"/>
      <c r="F99" s="53"/>
      <c r="G99" s="53"/>
      <c r="H99" s="53"/>
      <c r="I99" s="53"/>
      <c r="J99" s="53"/>
      <c r="K99" s="53"/>
      <c r="L99" s="54"/>
    </row>
    <row r="100" spans="1:12" x14ac:dyDescent="0.25">
      <c r="A100" s="52"/>
      <c r="B100" s="53"/>
      <c r="C100" s="53"/>
      <c r="D100" s="53"/>
      <c r="E100" s="53"/>
      <c r="F100" s="53"/>
      <c r="G100" s="53"/>
      <c r="H100" s="53"/>
      <c r="I100" s="53"/>
      <c r="J100" s="53"/>
      <c r="K100" s="53"/>
      <c r="L100" s="54"/>
    </row>
    <row r="101" spans="1:12" x14ac:dyDescent="0.25">
      <c r="A101" s="52"/>
      <c r="B101" s="53"/>
      <c r="C101" s="53"/>
      <c r="D101" s="53"/>
      <c r="E101" s="53"/>
      <c r="F101" s="53"/>
      <c r="G101" s="53"/>
      <c r="H101" s="53"/>
      <c r="I101" s="53"/>
      <c r="J101" s="53"/>
      <c r="K101" s="53"/>
      <c r="L101" s="54"/>
    </row>
    <row r="102" spans="1:12" x14ac:dyDescent="0.25">
      <c r="A102" s="52"/>
      <c r="B102" s="53"/>
      <c r="C102" s="53"/>
      <c r="D102" s="53"/>
      <c r="E102" s="53"/>
      <c r="F102" s="53"/>
      <c r="G102" s="53"/>
      <c r="H102" s="53"/>
      <c r="I102" s="53"/>
      <c r="J102" s="53"/>
      <c r="K102" s="53"/>
      <c r="L102" s="54"/>
    </row>
    <row r="103" spans="1:12" x14ac:dyDescent="0.25">
      <c r="A103" s="52"/>
      <c r="B103" s="53"/>
      <c r="C103" s="53"/>
      <c r="D103" s="53"/>
      <c r="E103" s="53"/>
      <c r="F103" s="53"/>
      <c r="G103" s="53"/>
      <c r="H103" s="53"/>
      <c r="I103" s="53"/>
      <c r="J103" s="53"/>
      <c r="K103" s="53"/>
      <c r="L103" s="54"/>
    </row>
    <row r="104" spans="1:12" x14ac:dyDescent="0.25">
      <c r="A104" s="52"/>
      <c r="B104" s="53"/>
      <c r="C104" s="53"/>
      <c r="D104" s="53"/>
      <c r="E104" s="53"/>
      <c r="F104" s="53"/>
      <c r="G104" s="53"/>
      <c r="H104" s="53"/>
      <c r="I104" s="53"/>
      <c r="J104" s="53"/>
      <c r="K104" s="53"/>
      <c r="L104" s="54"/>
    </row>
    <row r="105" spans="1:12" x14ac:dyDescent="0.25">
      <c r="A105" s="52"/>
      <c r="B105" s="53"/>
      <c r="C105" s="53"/>
      <c r="D105" s="53"/>
      <c r="E105" s="53"/>
      <c r="F105" s="53"/>
      <c r="G105" s="53"/>
      <c r="H105" s="53"/>
      <c r="I105" s="53"/>
      <c r="J105" s="53"/>
      <c r="K105" s="53"/>
      <c r="L105" s="54"/>
    </row>
    <row r="106" spans="1:12" x14ac:dyDescent="0.25">
      <c r="A106" s="52"/>
      <c r="B106" s="53"/>
      <c r="C106" s="53"/>
      <c r="D106" s="53"/>
      <c r="E106" s="53"/>
      <c r="F106" s="53"/>
      <c r="G106" s="53"/>
      <c r="H106" s="53"/>
      <c r="I106" s="53"/>
      <c r="J106" s="53"/>
      <c r="K106" s="53"/>
      <c r="L106" s="54"/>
    </row>
    <row r="107" spans="1:12" x14ac:dyDescent="0.25">
      <c r="A107" s="55"/>
      <c r="B107" s="56"/>
      <c r="C107" s="56"/>
      <c r="D107" s="56"/>
      <c r="E107" s="56"/>
      <c r="F107" s="56"/>
      <c r="G107" s="56"/>
      <c r="H107" s="56"/>
      <c r="I107" s="56"/>
      <c r="J107" s="56"/>
      <c r="K107" s="56"/>
      <c r="L107" s="57"/>
    </row>
    <row r="108" spans="1:12" ht="19.350000000000001" customHeight="1" x14ac:dyDescent="0.4">
      <c r="A108" s="345" t="str">
        <f>"التصنيف:  "&amp;الرئيسية!E10 &amp; "                                                                                                                                                                                  إشارة المشاركة:  "&amp;الرئيسية!H10</f>
        <v>التصنيف:  متاح                                                                                                                                                                                  إشارة المشاركة:  أبيض</v>
      </c>
      <c r="B108" s="345"/>
      <c r="C108" s="345"/>
      <c r="D108" s="345"/>
      <c r="E108" s="345"/>
      <c r="F108" s="345"/>
      <c r="G108" s="345"/>
      <c r="H108" s="345"/>
      <c r="I108" s="345"/>
      <c r="J108" s="345"/>
      <c r="K108" s="345"/>
      <c r="L108" s="346"/>
    </row>
  </sheetData>
  <sheetProtection password="D7AE" sheet="1" objects="1" scenarios="1"/>
  <mergeCells count="12">
    <mergeCell ref="B40:K40"/>
    <mergeCell ref="A108:L108"/>
    <mergeCell ref="B1:K2"/>
    <mergeCell ref="B3:K3"/>
    <mergeCell ref="B6:C6"/>
    <mergeCell ref="B17:K17"/>
    <mergeCell ref="B19:C19"/>
    <mergeCell ref="B42:C42"/>
    <mergeCell ref="B63:K63"/>
    <mergeCell ref="B65:C65"/>
    <mergeCell ref="B86:K86"/>
    <mergeCell ref="B88:C88"/>
  </mergeCells>
  <conditionalFormatting sqref="C30">
    <cfRule type="cellIs" dxfId="7" priority="1" operator="equal">
      <formula>"Not Applicable"</formula>
    </cfRule>
    <cfRule type="cellIs" dxfId="6" priority="2" operator="equal">
      <formula>"Compliant"</formula>
    </cfRule>
    <cfRule type="cellIs" dxfId="5" priority="3" operator="equal">
      <formula>"Partially Compliant"</formula>
    </cfRule>
    <cfRule type="cellIs" dxfId="4" priority="4" operator="equal">
      <formula>"Non-Compliant"</formula>
    </cfRule>
  </conditionalFormatting>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&amp;R&amp;"Calibri"&amp;11&amp;K000000&amp;"Times New Roman,Regular"&amp;12&amp;G | &amp;P_x000D_&amp;1#&amp;"Courier New"&amp;10&amp;K317100متاح</oddFooter>
    <firstHeader>&amp;R&amp;F</firstHeader>
    <firstFooter>&amp;R&amp;"Calibri"&amp;11&amp;K000000&amp;"Times New Roman,Regular"&amp;12&amp;G | &amp;P_x000D_&amp;1#&amp;"Courier New"&amp;10&amp;K317100متاح</firstFooter>
  </headerFooter>
  <rowBreaks count="3" manualBreakCount="3">
    <brk id="38" max="16383" man="1"/>
    <brk id="61" max="16383" man="1"/>
    <brk id="84" max="16383" man="1"/>
  </rowBreaks>
  <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Y138"/>
  <sheetViews>
    <sheetView showGridLines="0" showRowColHeaders="0" rightToLeft="1" zoomScaleNormal="100" workbookViewId="0"/>
  </sheetViews>
  <sheetFormatPr defaultColWidth="9" defaultRowHeight="15" x14ac:dyDescent="0.25"/>
  <cols>
    <col min="1" max="1" width="8" style="6" customWidth="1"/>
    <col min="2" max="2" width="31.42578125" style="6" customWidth="1"/>
    <col min="3" max="3" width="7.42578125" style="6" customWidth="1"/>
    <col min="4" max="10" width="9" style="6"/>
    <col min="11" max="11" width="12" style="6" customWidth="1"/>
    <col min="12" max="12" width="9" style="150" customWidth="1"/>
    <col min="13" max="13" width="9" style="6" customWidth="1"/>
    <col min="14" max="16384" width="9" style="6"/>
  </cols>
  <sheetData>
    <row r="1" spans="1:13" ht="25.5" customHeight="1" x14ac:dyDescent="0.25">
      <c r="A1" s="67"/>
      <c r="B1" s="347"/>
      <c r="C1" s="347"/>
      <c r="D1" s="347"/>
      <c r="E1" s="347"/>
      <c r="F1" s="347"/>
      <c r="G1" s="347"/>
      <c r="H1" s="347"/>
      <c r="I1" s="347"/>
      <c r="J1" s="347"/>
      <c r="K1" s="347"/>
      <c r="L1" s="117"/>
      <c r="M1" s="51"/>
    </row>
    <row r="2" spans="1:13" ht="138" customHeight="1" x14ac:dyDescent="0.25">
      <c r="A2" s="68"/>
      <c r="B2" s="380"/>
      <c r="C2" s="380"/>
      <c r="D2" s="380"/>
      <c r="E2" s="380"/>
      <c r="F2" s="380"/>
      <c r="G2" s="380"/>
      <c r="H2" s="380"/>
      <c r="I2" s="380"/>
      <c r="J2" s="380"/>
      <c r="K2" s="380"/>
      <c r="L2" s="53"/>
      <c r="M2" s="54"/>
    </row>
    <row r="3" spans="1:13" ht="24.95" customHeight="1" x14ac:dyDescent="0.5">
      <c r="A3" s="69"/>
      <c r="B3" s="351" t="s">
        <v>328</v>
      </c>
      <c r="C3" s="352"/>
      <c r="D3" s="352"/>
      <c r="E3" s="352"/>
      <c r="F3" s="352"/>
      <c r="G3" s="352"/>
      <c r="H3" s="352"/>
      <c r="I3" s="352"/>
      <c r="J3" s="352"/>
      <c r="K3" s="353"/>
      <c r="L3" s="61"/>
      <c r="M3" s="70"/>
    </row>
    <row r="4" spans="1:13" ht="24.95" customHeight="1" x14ac:dyDescent="0.25">
      <c r="A4" s="69"/>
      <c r="B4" s="61"/>
      <c r="C4" s="61"/>
      <c r="D4" s="61"/>
      <c r="E4" s="61"/>
      <c r="F4" s="61"/>
      <c r="G4" s="61"/>
      <c r="H4" s="61"/>
      <c r="I4" s="61"/>
      <c r="J4" s="61"/>
      <c r="K4" s="61"/>
      <c r="L4" s="61"/>
      <c r="M4" s="70"/>
    </row>
    <row r="5" spans="1:13" ht="24.95" customHeight="1" x14ac:dyDescent="0.5">
      <c r="A5" s="69"/>
      <c r="B5" s="381" t="str">
        <f xml:space="preserve"> "عدد الأنظمة الحساسة: "&amp;5 - COUNTIF('معلومات أساسية عن الأنظمة'!C8:'معلومات أساسية عن الأنظمة'!C12,"")</f>
        <v>عدد الأنظمة الحساسة: 0</v>
      </c>
      <c r="C5" s="382"/>
      <c r="D5" s="61"/>
      <c r="E5" s="61"/>
      <c r="F5" s="61"/>
      <c r="G5" s="61"/>
      <c r="H5" s="61"/>
      <c r="I5" s="61"/>
      <c r="J5" s="61"/>
      <c r="K5" s="61"/>
      <c r="L5" s="61"/>
      <c r="M5" s="70"/>
    </row>
    <row r="6" spans="1:13" ht="9" customHeight="1" x14ac:dyDescent="0.25">
      <c r="A6" s="69"/>
      <c r="B6" s="61"/>
      <c r="C6" s="61"/>
      <c r="D6" s="61"/>
      <c r="E6" s="61"/>
      <c r="F6" s="61"/>
      <c r="G6" s="61"/>
      <c r="H6" s="61"/>
      <c r="I6" s="61"/>
      <c r="J6" s="61"/>
      <c r="K6" s="61"/>
      <c r="L6" s="61"/>
      <c r="M6" s="70"/>
    </row>
    <row r="7" spans="1:13" ht="24.95" customHeight="1" x14ac:dyDescent="0.5">
      <c r="A7" s="69"/>
      <c r="B7" s="349" t="s">
        <v>7</v>
      </c>
      <c r="C7" s="350"/>
      <c r="D7" s="61"/>
      <c r="E7" s="61"/>
      <c r="F7" s="61"/>
      <c r="G7" s="61"/>
      <c r="H7" s="61"/>
      <c r="I7" s="61"/>
      <c r="J7" s="61"/>
      <c r="K7" s="61"/>
      <c r="L7" s="61"/>
      <c r="M7" s="70"/>
    </row>
    <row r="8" spans="1:13" ht="24.95" customHeight="1" x14ac:dyDescent="0.4">
      <c r="A8" s="69"/>
      <c r="B8" s="144" t="s">
        <v>18</v>
      </c>
      <c r="C8" s="139">
        <f>SUM(C21,C44,C67,C90,C113)</f>
        <v>0</v>
      </c>
      <c r="D8" s="61"/>
      <c r="E8" s="61"/>
      <c r="F8" s="61"/>
      <c r="G8" s="61"/>
      <c r="H8" s="61"/>
      <c r="I8" s="61"/>
      <c r="J8" s="61"/>
      <c r="K8" s="61"/>
      <c r="L8" s="61"/>
      <c r="M8" s="70"/>
    </row>
    <row r="9" spans="1:13" ht="24.95" customHeight="1" x14ac:dyDescent="0.4">
      <c r="A9" s="69"/>
      <c r="B9" s="144" t="s">
        <v>19</v>
      </c>
      <c r="C9" s="139">
        <f>SUM(C22,C45,C68,C91,C114)</f>
        <v>0</v>
      </c>
      <c r="D9" s="61"/>
      <c r="E9" s="61"/>
      <c r="F9" s="61"/>
      <c r="G9" s="61"/>
      <c r="H9" s="61"/>
      <c r="I9" s="61"/>
      <c r="J9" s="61"/>
      <c r="K9" s="61"/>
      <c r="L9" s="61"/>
      <c r="M9" s="70"/>
    </row>
    <row r="10" spans="1:13" ht="24.95" customHeight="1" x14ac:dyDescent="0.4">
      <c r="A10" s="69"/>
      <c r="B10" s="144" t="s">
        <v>20</v>
      </c>
      <c r="C10" s="139">
        <f>SUM(C23,C46,C69,C92,C115)</f>
        <v>0</v>
      </c>
      <c r="D10" s="61"/>
      <c r="E10" s="61"/>
      <c r="F10" s="61"/>
      <c r="G10" s="61"/>
      <c r="H10" s="61"/>
      <c r="I10" s="61"/>
      <c r="J10" s="61"/>
      <c r="K10" s="61"/>
      <c r="L10" s="61"/>
      <c r="M10" s="70"/>
    </row>
    <row r="11" spans="1:13" ht="24.95" customHeight="1" x14ac:dyDescent="0.4">
      <c r="A11" s="69"/>
      <c r="B11" s="144" t="s">
        <v>326</v>
      </c>
      <c r="C11" s="139">
        <f>SUM(C24,C47,C70,C93,C116)</f>
        <v>0</v>
      </c>
      <c r="D11" s="61"/>
      <c r="E11" s="61"/>
      <c r="F11" s="61"/>
      <c r="G11" s="61"/>
      <c r="H11" s="61"/>
      <c r="I11" s="61"/>
      <c r="J11" s="61"/>
      <c r="K11" s="61"/>
      <c r="L11" s="61"/>
      <c r="M11" s="70"/>
    </row>
    <row r="12" spans="1:13" ht="24.95" customHeight="1" x14ac:dyDescent="0.25">
      <c r="A12" s="69"/>
      <c r="B12" s="61"/>
      <c r="C12" s="61"/>
      <c r="D12" s="61"/>
      <c r="E12" s="61"/>
      <c r="F12" s="61"/>
      <c r="G12" s="61"/>
      <c r="H12" s="61"/>
      <c r="I12" s="61"/>
      <c r="J12" s="61"/>
      <c r="K12" s="61"/>
      <c r="L12" s="61"/>
      <c r="M12" s="70"/>
    </row>
    <row r="13" spans="1:13" ht="24.95" customHeight="1" x14ac:dyDescent="0.25">
      <c r="A13" s="69"/>
      <c r="B13" s="61"/>
      <c r="C13" s="61"/>
      <c r="D13" s="61"/>
      <c r="E13" s="61"/>
      <c r="F13" s="61"/>
      <c r="G13" s="61"/>
      <c r="H13" s="61"/>
      <c r="I13" s="61"/>
      <c r="J13" s="61"/>
      <c r="K13" s="61"/>
      <c r="L13" s="61"/>
      <c r="M13" s="70"/>
    </row>
    <row r="14" spans="1:13" ht="24.95" customHeight="1" x14ac:dyDescent="0.25">
      <c r="A14" s="69"/>
      <c r="B14" s="61"/>
      <c r="C14" s="61"/>
      <c r="D14" s="61"/>
      <c r="E14" s="61"/>
      <c r="F14" s="61"/>
      <c r="G14" s="61"/>
      <c r="H14" s="61"/>
      <c r="I14" s="61"/>
      <c r="J14" s="61"/>
      <c r="K14" s="61"/>
      <c r="L14" s="61"/>
      <c r="M14" s="70"/>
    </row>
    <row r="15" spans="1:13" ht="24.95" customHeight="1" x14ac:dyDescent="0.25">
      <c r="A15" s="69"/>
      <c r="B15" s="61"/>
      <c r="C15" s="61"/>
      <c r="D15" s="61"/>
      <c r="E15" s="61"/>
      <c r="F15" s="61"/>
      <c r="G15" s="61"/>
      <c r="H15" s="61"/>
      <c r="I15" s="61"/>
      <c r="J15" s="61"/>
      <c r="K15" s="61"/>
      <c r="L15" s="61"/>
      <c r="M15" s="70"/>
    </row>
    <row r="16" spans="1:13" x14ac:dyDescent="0.25">
      <c r="A16" s="78"/>
      <c r="B16" s="78"/>
      <c r="C16" s="78"/>
      <c r="D16" s="78"/>
      <c r="E16" s="78"/>
      <c r="F16" s="78"/>
      <c r="G16" s="78"/>
      <c r="H16" s="78"/>
      <c r="I16" s="78"/>
      <c r="J16" s="78"/>
      <c r="K16" s="78"/>
      <c r="L16" s="78"/>
      <c r="M16" s="78"/>
    </row>
    <row r="17" spans="1:13" x14ac:dyDescent="0.25">
      <c r="A17" s="77"/>
      <c r="B17" s="78"/>
      <c r="C17" s="78"/>
      <c r="D17" s="78"/>
      <c r="E17" s="78"/>
      <c r="F17" s="78"/>
      <c r="G17" s="78"/>
      <c r="H17" s="78"/>
      <c r="I17" s="78"/>
      <c r="J17" s="78"/>
      <c r="K17" s="78"/>
      <c r="L17" s="78"/>
      <c r="M17" s="79"/>
    </row>
    <row r="18" spans="1:13" ht="27" customHeight="1" x14ac:dyDescent="0.5">
      <c r="A18" s="71"/>
      <c r="B18" s="375" t="str">
        <f>"مستوى التزام نظام ( "&amp;'معلومات أساسية عن الأنظمة'!C8&amp;" )"</f>
        <v>مستوى التزام نظام (  )</v>
      </c>
      <c r="C18" s="376"/>
      <c r="D18" s="376"/>
      <c r="E18" s="376"/>
      <c r="F18" s="376"/>
      <c r="G18" s="376"/>
      <c r="H18" s="376"/>
      <c r="I18" s="376"/>
      <c r="J18" s="376"/>
      <c r="K18" s="377"/>
      <c r="L18" s="62"/>
      <c r="M18" s="72"/>
    </row>
    <row r="19" spans="1:13" x14ac:dyDescent="0.25">
      <c r="A19" s="71"/>
      <c r="B19" s="63"/>
      <c r="C19" s="63"/>
      <c r="D19" s="63"/>
      <c r="E19" s="63"/>
      <c r="F19" s="63"/>
      <c r="G19" s="63"/>
      <c r="H19" s="63"/>
      <c r="I19" s="63"/>
      <c r="J19" s="63"/>
      <c r="K19" s="63"/>
      <c r="L19" s="63"/>
      <c r="M19" s="73"/>
    </row>
    <row r="20" spans="1:13" ht="24.75" x14ac:dyDescent="0.5">
      <c r="A20" s="71"/>
      <c r="B20" s="349" t="s">
        <v>7</v>
      </c>
      <c r="C20" s="350"/>
      <c r="D20" s="62"/>
      <c r="E20" s="62"/>
      <c r="F20" s="62"/>
      <c r="G20" s="62"/>
      <c r="H20" s="62"/>
      <c r="I20" s="62"/>
      <c r="J20" s="62"/>
      <c r="K20" s="62"/>
      <c r="L20" s="62"/>
      <c r="M20" s="72"/>
    </row>
    <row r="21" spans="1:13" ht="24.95" customHeight="1" x14ac:dyDescent="0.4">
      <c r="A21" s="71"/>
      <c r="B21" s="144" t="s">
        <v>18</v>
      </c>
      <c r="C21" s="140">
        <f>IF('معلومات أساسية عن الأنظمة'!C8 = "", 0, COUNTIFS('حالة الالتزام بالضوابط - نظام ١'!I11:I115,tbl_choices!C7,'حالة الالتزام بالضوابط - نظام ١'!F11:F115,"أساسي"))</f>
        <v>0</v>
      </c>
      <c r="D21" s="62"/>
      <c r="E21" s="62"/>
      <c r="F21" s="62"/>
      <c r="G21" s="62"/>
      <c r="H21" s="62"/>
      <c r="I21" s="62"/>
      <c r="J21" s="62"/>
      <c r="K21" s="62"/>
      <c r="L21" s="62"/>
      <c r="M21" s="72"/>
    </row>
    <row r="22" spans="1:13" ht="24.95" customHeight="1" x14ac:dyDescent="0.4">
      <c r="A22" s="71"/>
      <c r="B22" s="144" t="s">
        <v>19</v>
      </c>
      <c r="C22" s="140">
        <f>IF('معلومات أساسية عن الأنظمة'!C8 = "", 0, COUNTIFS('حالة الالتزام بالضوابط - نظام ١'!I11:I115,tbl_choices!C8,'حالة الالتزام بالضوابط - نظام ١'!F11:F115,"أساسي"))</f>
        <v>0</v>
      </c>
      <c r="D22" s="62"/>
      <c r="E22" s="62"/>
      <c r="F22" s="62"/>
      <c r="G22" s="62"/>
      <c r="H22" s="62"/>
      <c r="I22" s="62"/>
      <c r="J22" s="62"/>
      <c r="K22" s="62"/>
      <c r="L22" s="62"/>
      <c r="M22" s="72"/>
    </row>
    <row r="23" spans="1:13" ht="24.95" customHeight="1" x14ac:dyDescent="0.4">
      <c r="A23" s="71"/>
      <c r="B23" s="144" t="s">
        <v>20</v>
      </c>
      <c r="C23" s="140">
        <f>IF('معلومات أساسية عن الأنظمة'!C8 = "", 0, COUNTIFS('حالة الالتزام بالضوابط - نظام ١'!I11:I115,tbl_choices!C9,'حالة الالتزام بالضوابط - نظام ١'!F11:F115,"أساسي"))</f>
        <v>0</v>
      </c>
      <c r="D23" s="62"/>
      <c r="E23" s="62"/>
      <c r="F23" s="62"/>
      <c r="G23" s="62"/>
      <c r="H23" s="62"/>
      <c r="I23" s="62"/>
      <c r="J23" s="62"/>
      <c r="K23" s="62"/>
      <c r="L23" s="62"/>
      <c r="M23" s="72"/>
    </row>
    <row r="24" spans="1:13" ht="24.95" customHeight="1" x14ac:dyDescent="0.4">
      <c r="A24" s="71"/>
      <c r="B24" s="144" t="s">
        <v>326</v>
      </c>
      <c r="C24" s="140">
        <f>IF('معلومات أساسية عن الأنظمة'!C8 = "", 0, COUNTIFS('حالة الالتزام بالضوابط - نظام ١'!I11:I115,tbl_choices!C10,'حالة الالتزام بالضوابط - نظام ١'!F11:F115,"أساسي"))</f>
        <v>0</v>
      </c>
      <c r="D24" s="62"/>
      <c r="E24" s="62"/>
      <c r="F24" s="62"/>
      <c r="G24" s="62"/>
      <c r="H24" s="62"/>
      <c r="I24" s="62"/>
      <c r="J24" s="62"/>
      <c r="K24" s="62"/>
      <c r="L24" s="62"/>
      <c r="M24" s="72"/>
    </row>
    <row r="25" spans="1:13" x14ac:dyDescent="0.25">
      <c r="A25" s="71"/>
      <c r="B25" s="62"/>
      <c r="C25" s="62"/>
      <c r="D25" s="62"/>
      <c r="E25" s="62"/>
      <c r="F25" s="62"/>
      <c r="G25" s="62"/>
      <c r="H25" s="62"/>
      <c r="I25" s="62"/>
      <c r="J25" s="62"/>
      <c r="K25" s="62"/>
      <c r="L25" s="62"/>
      <c r="M25" s="72"/>
    </row>
    <row r="26" spans="1:13" x14ac:dyDescent="0.25">
      <c r="A26" s="71"/>
      <c r="B26" s="62"/>
      <c r="C26" s="62"/>
      <c r="D26" s="62"/>
      <c r="E26" s="62"/>
      <c r="F26" s="62"/>
      <c r="G26" s="62"/>
      <c r="H26" s="62"/>
      <c r="I26" s="62"/>
      <c r="J26" s="62"/>
      <c r="K26" s="62"/>
      <c r="L26" s="62"/>
      <c r="M26" s="72"/>
    </row>
    <row r="27" spans="1:13" x14ac:dyDescent="0.25">
      <c r="A27" s="71"/>
      <c r="B27" s="62"/>
      <c r="C27" s="62"/>
      <c r="D27" s="62"/>
      <c r="E27" s="62"/>
      <c r="F27" s="62"/>
      <c r="G27" s="62"/>
      <c r="H27" s="62"/>
      <c r="I27" s="62"/>
      <c r="J27" s="62"/>
      <c r="K27" s="62"/>
      <c r="L27" s="62"/>
      <c r="M27" s="72"/>
    </row>
    <row r="28" spans="1:13" x14ac:dyDescent="0.25">
      <c r="A28" s="71"/>
      <c r="B28" s="62"/>
      <c r="C28" s="62"/>
      <c r="D28" s="62"/>
      <c r="E28" s="62"/>
      <c r="F28" s="62"/>
      <c r="G28" s="62"/>
      <c r="H28" s="62"/>
      <c r="I28" s="62"/>
      <c r="J28" s="62"/>
      <c r="K28" s="62"/>
      <c r="L28" s="62"/>
      <c r="M28" s="72"/>
    </row>
    <row r="29" spans="1:13" x14ac:dyDescent="0.25">
      <c r="A29" s="71"/>
      <c r="B29" s="62"/>
      <c r="C29" s="62"/>
      <c r="D29" s="62"/>
      <c r="E29" s="62"/>
      <c r="F29" s="62"/>
      <c r="G29" s="62"/>
      <c r="H29" s="62"/>
      <c r="I29" s="62"/>
      <c r="J29" s="62"/>
      <c r="K29" s="62"/>
      <c r="L29" s="62"/>
      <c r="M29" s="72"/>
    </row>
    <row r="30" spans="1:13" x14ac:dyDescent="0.25">
      <c r="A30" s="71"/>
      <c r="B30" s="62"/>
      <c r="C30" s="62"/>
      <c r="D30" s="62"/>
      <c r="E30" s="62"/>
      <c r="F30" s="62"/>
      <c r="G30" s="62"/>
      <c r="H30" s="62"/>
      <c r="I30" s="62"/>
      <c r="J30" s="62"/>
      <c r="K30" s="62"/>
      <c r="L30" s="62"/>
      <c r="M30" s="72"/>
    </row>
    <row r="31" spans="1:13" x14ac:dyDescent="0.25">
      <c r="A31" s="71"/>
      <c r="B31" s="62"/>
      <c r="C31" s="62"/>
      <c r="D31" s="62"/>
      <c r="E31" s="62"/>
      <c r="F31" s="62"/>
      <c r="G31" s="62"/>
      <c r="H31" s="62"/>
      <c r="I31" s="62"/>
      <c r="J31" s="62"/>
      <c r="K31" s="62"/>
      <c r="L31" s="62"/>
      <c r="M31" s="72"/>
    </row>
    <row r="32" spans="1:13" x14ac:dyDescent="0.25">
      <c r="A32" s="71"/>
      <c r="B32" s="62"/>
      <c r="C32" s="62"/>
      <c r="D32" s="62"/>
      <c r="E32" s="62"/>
      <c r="F32" s="62"/>
      <c r="G32" s="62"/>
      <c r="H32" s="62"/>
      <c r="I32" s="62"/>
      <c r="J32" s="62"/>
      <c r="K32" s="62"/>
      <c r="L32" s="62"/>
      <c r="M32" s="72"/>
    </row>
    <row r="33" spans="1:13" x14ac:dyDescent="0.25">
      <c r="A33" s="71"/>
      <c r="B33" s="62"/>
      <c r="C33" s="62"/>
      <c r="D33" s="62"/>
      <c r="E33" s="62"/>
      <c r="F33" s="62"/>
      <c r="G33" s="62"/>
      <c r="H33" s="62"/>
      <c r="I33" s="62"/>
      <c r="J33" s="62"/>
      <c r="K33" s="62"/>
      <c r="L33" s="62"/>
      <c r="M33" s="72"/>
    </row>
    <row r="34" spans="1:13" x14ac:dyDescent="0.25">
      <c r="A34" s="71"/>
      <c r="B34" s="62"/>
      <c r="C34" s="62"/>
      <c r="D34" s="62"/>
      <c r="E34" s="62"/>
      <c r="F34" s="62"/>
      <c r="G34" s="62"/>
      <c r="H34" s="62"/>
      <c r="I34" s="62"/>
      <c r="J34" s="62"/>
      <c r="K34" s="62"/>
      <c r="L34" s="62"/>
      <c r="M34" s="72"/>
    </row>
    <row r="35" spans="1:13" x14ac:dyDescent="0.25">
      <c r="A35" s="71"/>
      <c r="B35" s="62"/>
      <c r="C35" s="62"/>
      <c r="D35" s="62"/>
      <c r="E35" s="62"/>
      <c r="F35" s="62"/>
      <c r="G35" s="62"/>
      <c r="H35" s="62"/>
      <c r="I35" s="62"/>
      <c r="J35" s="62"/>
      <c r="K35" s="62"/>
      <c r="L35" s="62"/>
      <c r="M35" s="72"/>
    </row>
    <row r="36" spans="1:13" x14ac:dyDescent="0.25">
      <c r="A36" s="71"/>
      <c r="B36" s="62"/>
      <c r="C36" s="62"/>
      <c r="D36" s="62"/>
      <c r="E36" s="62"/>
      <c r="F36" s="62"/>
      <c r="G36" s="62"/>
      <c r="H36" s="62"/>
      <c r="I36" s="62"/>
      <c r="J36" s="62"/>
      <c r="K36" s="62"/>
      <c r="L36" s="62"/>
      <c r="M36" s="72"/>
    </row>
    <row r="37" spans="1:13" x14ac:dyDescent="0.25">
      <c r="A37" s="71"/>
      <c r="B37" s="62"/>
      <c r="C37" s="62"/>
      <c r="D37" s="62"/>
      <c r="E37" s="62"/>
      <c r="F37" s="62"/>
      <c r="G37" s="62"/>
      <c r="H37" s="62"/>
      <c r="I37" s="62"/>
      <c r="J37" s="62"/>
      <c r="K37" s="62"/>
      <c r="L37" s="62"/>
      <c r="M37" s="72"/>
    </row>
    <row r="38" spans="1:13" x14ac:dyDescent="0.25">
      <c r="A38" s="71"/>
      <c r="B38" s="62"/>
      <c r="C38" s="62"/>
      <c r="D38" s="62"/>
      <c r="E38" s="62"/>
      <c r="F38" s="62"/>
      <c r="G38" s="62"/>
      <c r="H38" s="62"/>
      <c r="I38" s="62"/>
      <c r="J38" s="62"/>
      <c r="K38" s="62"/>
      <c r="L38" s="62"/>
      <c r="M38" s="72"/>
    </row>
    <row r="39" spans="1:13" x14ac:dyDescent="0.25">
      <c r="A39" s="74"/>
      <c r="B39" s="75"/>
      <c r="C39" s="75"/>
      <c r="D39" s="75"/>
      <c r="E39" s="75"/>
      <c r="F39" s="75"/>
      <c r="G39" s="75"/>
      <c r="H39" s="75"/>
      <c r="I39" s="75"/>
      <c r="J39" s="75"/>
      <c r="K39" s="75"/>
      <c r="L39" s="75"/>
      <c r="M39" s="76"/>
    </row>
    <row r="40" spans="1:13" x14ac:dyDescent="0.25">
      <c r="A40" s="77"/>
      <c r="B40" s="78"/>
      <c r="C40" s="78"/>
      <c r="D40" s="78"/>
      <c r="E40" s="78"/>
      <c r="F40" s="78"/>
      <c r="G40" s="78"/>
      <c r="H40" s="78"/>
      <c r="I40" s="78"/>
      <c r="J40" s="78"/>
      <c r="K40" s="78"/>
      <c r="L40" s="78"/>
      <c r="M40" s="79"/>
    </row>
    <row r="41" spans="1:13" ht="27" customHeight="1" x14ac:dyDescent="0.5">
      <c r="A41" s="71"/>
      <c r="B41" s="375" t="str">
        <f>"مستوى التزام نظام ( "&amp;'معلومات أساسية عن الأنظمة'!C9&amp;" )"</f>
        <v>مستوى التزام نظام (  )</v>
      </c>
      <c r="C41" s="376"/>
      <c r="D41" s="376"/>
      <c r="E41" s="376"/>
      <c r="F41" s="376"/>
      <c r="G41" s="376"/>
      <c r="H41" s="376"/>
      <c r="I41" s="376"/>
      <c r="J41" s="376"/>
      <c r="K41" s="377"/>
      <c r="L41" s="62"/>
      <c r="M41" s="72"/>
    </row>
    <row r="42" spans="1:13" x14ac:dyDescent="0.25">
      <c r="A42" s="71"/>
      <c r="B42" s="62"/>
      <c r="C42" s="62"/>
      <c r="D42" s="62"/>
      <c r="E42" s="62"/>
      <c r="F42" s="62"/>
      <c r="G42" s="62"/>
      <c r="H42" s="62"/>
      <c r="I42" s="62"/>
      <c r="J42" s="62"/>
      <c r="K42" s="62"/>
      <c r="L42" s="62"/>
      <c r="M42" s="72"/>
    </row>
    <row r="43" spans="1:13" ht="24.75" x14ac:dyDescent="0.5">
      <c r="A43" s="71"/>
      <c r="B43" s="349" t="s">
        <v>7</v>
      </c>
      <c r="C43" s="350"/>
      <c r="D43" s="62"/>
      <c r="E43" s="62"/>
      <c r="F43" s="62"/>
      <c r="G43" s="62"/>
      <c r="H43" s="62"/>
      <c r="I43" s="62"/>
      <c r="J43" s="62"/>
      <c r="K43" s="62"/>
      <c r="L43" s="62"/>
      <c r="M43" s="72"/>
    </row>
    <row r="44" spans="1:13" ht="24.95" customHeight="1" x14ac:dyDescent="0.4">
      <c r="A44" s="71"/>
      <c r="B44" s="144" t="s">
        <v>18</v>
      </c>
      <c r="C44" s="140">
        <f>IF('معلومات أساسية عن الأنظمة'!C9 = "", 0, COUNTIFS('حالة الالتزام بالضوابط - نظام ٢'!I11:I115,tbl_choices!C7,'حالة الالتزام بالضوابط - نظام ٢'!F11:F115,"أساسي"))</f>
        <v>0</v>
      </c>
      <c r="D44" s="62"/>
      <c r="E44" s="62"/>
      <c r="F44" s="62"/>
      <c r="G44" s="62"/>
      <c r="H44" s="62"/>
      <c r="I44" s="62"/>
      <c r="J44" s="62"/>
      <c r="K44" s="62"/>
      <c r="L44" s="62"/>
      <c r="M44" s="72"/>
    </row>
    <row r="45" spans="1:13" ht="24.95" customHeight="1" x14ac:dyDescent="0.4">
      <c r="A45" s="71"/>
      <c r="B45" s="144" t="s">
        <v>19</v>
      </c>
      <c r="C45" s="140">
        <f>IF('معلومات أساسية عن الأنظمة'!C9 = "", 0, COUNTIFS('حالة الالتزام بالضوابط - نظام ٢'!I11:I115,tbl_choices!C8,'حالة الالتزام بالضوابط - نظام ٢'!F11:F115,"أساسي"))</f>
        <v>0</v>
      </c>
      <c r="D45" s="62"/>
      <c r="E45" s="62"/>
      <c r="F45" s="62"/>
      <c r="G45" s="62"/>
      <c r="H45" s="62"/>
      <c r="I45" s="62"/>
      <c r="J45" s="62"/>
      <c r="K45" s="62"/>
      <c r="L45" s="62"/>
      <c r="M45" s="72"/>
    </row>
    <row r="46" spans="1:13" ht="24.95" customHeight="1" x14ac:dyDescent="0.4">
      <c r="A46" s="71"/>
      <c r="B46" s="144" t="s">
        <v>20</v>
      </c>
      <c r="C46" s="140">
        <f>IF('معلومات أساسية عن الأنظمة'!C9 = "", 0, COUNTIFS('حالة الالتزام بالضوابط - نظام ٢'!I11:I115,tbl_choices!C9,'حالة الالتزام بالضوابط - نظام ٢'!F11:F115,"أساسي"))</f>
        <v>0</v>
      </c>
      <c r="D46" s="62"/>
      <c r="E46" s="62"/>
      <c r="F46" s="62"/>
      <c r="G46" s="62"/>
      <c r="H46" s="62"/>
      <c r="I46" s="62"/>
      <c r="J46" s="62"/>
      <c r="K46" s="62"/>
      <c r="L46" s="62"/>
      <c r="M46" s="72"/>
    </row>
    <row r="47" spans="1:13" ht="24.95" customHeight="1" x14ac:dyDescent="0.4">
      <c r="A47" s="71"/>
      <c r="B47" s="144" t="s">
        <v>327</v>
      </c>
      <c r="C47" s="140">
        <f>IF('معلومات أساسية عن الأنظمة'!C9 = "", 0, COUNTIFS('حالة الالتزام بالضوابط - نظام ٢'!I11:I115,tbl_choices!C10,'حالة الالتزام بالضوابط - نظام ٢'!F11:F115,"أساسي"))</f>
        <v>0</v>
      </c>
      <c r="D47" s="62"/>
      <c r="E47" s="62"/>
      <c r="F47" s="62"/>
      <c r="G47" s="62"/>
      <c r="H47" s="62"/>
      <c r="I47" s="62"/>
      <c r="J47" s="62"/>
      <c r="K47" s="62"/>
      <c r="L47" s="62"/>
      <c r="M47" s="72"/>
    </row>
    <row r="48" spans="1:13" x14ac:dyDescent="0.25">
      <c r="A48" s="71"/>
      <c r="B48" s="62"/>
      <c r="C48" s="62"/>
      <c r="D48" s="62"/>
      <c r="E48" s="62"/>
      <c r="F48" s="62"/>
      <c r="G48" s="62"/>
      <c r="H48" s="62"/>
      <c r="I48" s="62"/>
      <c r="J48" s="62"/>
      <c r="K48" s="62"/>
      <c r="L48" s="62"/>
      <c r="M48" s="72"/>
    </row>
    <row r="49" spans="1:13" x14ac:dyDescent="0.25">
      <c r="A49" s="71"/>
      <c r="B49" s="62"/>
      <c r="C49" s="62"/>
      <c r="D49" s="62"/>
      <c r="E49" s="62"/>
      <c r="F49" s="62"/>
      <c r="G49" s="62"/>
      <c r="H49" s="62"/>
      <c r="I49" s="62"/>
      <c r="J49" s="62"/>
      <c r="K49" s="62"/>
      <c r="L49" s="62"/>
      <c r="M49" s="72"/>
    </row>
    <row r="50" spans="1:13" x14ac:dyDescent="0.25">
      <c r="A50" s="71"/>
      <c r="B50" s="62"/>
      <c r="C50" s="62"/>
      <c r="D50" s="62"/>
      <c r="E50" s="62"/>
      <c r="F50" s="62"/>
      <c r="G50" s="62"/>
      <c r="H50" s="62"/>
      <c r="I50" s="62"/>
      <c r="J50" s="62"/>
      <c r="K50" s="62"/>
      <c r="L50" s="62"/>
      <c r="M50" s="72"/>
    </row>
    <row r="51" spans="1:13" x14ac:dyDescent="0.25">
      <c r="A51" s="71"/>
      <c r="B51" s="62"/>
      <c r="C51" s="62"/>
      <c r="D51" s="62"/>
      <c r="E51" s="62"/>
      <c r="F51" s="62"/>
      <c r="G51" s="62"/>
      <c r="H51" s="62"/>
      <c r="I51" s="62"/>
      <c r="J51" s="62"/>
      <c r="K51" s="62"/>
      <c r="L51" s="62"/>
      <c r="M51" s="72"/>
    </row>
    <row r="52" spans="1:13" x14ac:dyDescent="0.25">
      <c r="A52" s="71"/>
      <c r="B52" s="62"/>
      <c r="C52" s="62"/>
      <c r="D52" s="62"/>
      <c r="E52" s="62"/>
      <c r="F52" s="62"/>
      <c r="G52" s="62"/>
      <c r="H52" s="62"/>
      <c r="I52" s="62"/>
      <c r="J52" s="62"/>
      <c r="K52" s="62"/>
      <c r="L52" s="62"/>
      <c r="M52" s="72"/>
    </row>
    <row r="53" spans="1:13" x14ac:dyDescent="0.25">
      <c r="A53" s="71"/>
      <c r="B53" s="62"/>
      <c r="C53" s="62"/>
      <c r="D53" s="62"/>
      <c r="E53" s="62"/>
      <c r="F53" s="62"/>
      <c r="G53" s="62"/>
      <c r="H53" s="62"/>
      <c r="I53" s="62"/>
      <c r="J53" s="62"/>
      <c r="K53" s="62"/>
      <c r="L53" s="62"/>
      <c r="M53" s="72"/>
    </row>
    <row r="54" spans="1:13" x14ac:dyDescent="0.25">
      <c r="A54" s="71"/>
      <c r="B54" s="62"/>
      <c r="C54" s="62"/>
      <c r="D54" s="62"/>
      <c r="E54" s="62"/>
      <c r="F54" s="62"/>
      <c r="G54" s="62"/>
      <c r="H54" s="62"/>
      <c r="I54" s="62"/>
      <c r="J54" s="62"/>
      <c r="K54" s="62"/>
      <c r="L54" s="62"/>
      <c r="M54" s="72"/>
    </row>
    <row r="55" spans="1:13" x14ac:dyDescent="0.25">
      <c r="A55" s="71"/>
      <c r="B55" s="62"/>
      <c r="C55" s="62"/>
      <c r="D55" s="62"/>
      <c r="E55" s="62"/>
      <c r="F55" s="62"/>
      <c r="G55" s="62"/>
      <c r="H55" s="62"/>
      <c r="I55" s="62"/>
      <c r="J55" s="62"/>
      <c r="K55" s="62"/>
      <c r="L55" s="62"/>
      <c r="M55" s="72"/>
    </row>
    <row r="56" spans="1:13" x14ac:dyDescent="0.25">
      <c r="A56" s="71"/>
      <c r="B56" s="62"/>
      <c r="C56" s="62"/>
      <c r="D56" s="62"/>
      <c r="E56" s="62"/>
      <c r="F56" s="62"/>
      <c r="G56" s="62"/>
      <c r="H56" s="62"/>
      <c r="I56" s="62"/>
      <c r="J56" s="62"/>
      <c r="K56" s="62"/>
      <c r="L56" s="62"/>
      <c r="M56" s="72"/>
    </row>
    <row r="57" spans="1:13" x14ac:dyDescent="0.25">
      <c r="A57" s="71"/>
      <c r="B57" s="62"/>
      <c r="C57" s="62"/>
      <c r="D57" s="62"/>
      <c r="E57" s="62"/>
      <c r="F57" s="62"/>
      <c r="G57" s="62"/>
      <c r="H57" s="62"/>
      <c r="I57" s="62"/>
      <c r="J57" s="62"/>
      <c r="K57" s="62"/>
      <c r="L57" s="62"/>
      <c r="M57" s="72"/>
    </row>
    <row r="58" spans="1:13" x14ac:dyDescent="0.25">
      <c r="A58" s="71"/>
      <c r="B58" s="62"/>
      <c r="C58" s="62"/>
      <c r="D58" s="62"/>
      <c r="E58" s="62"/>
      <c r="F58" s="62"/>
      <c r="G58" s="62"/>
      <c r="H58" s="62"/>
      <c r="I58" s="62"/>
      <c r="J58" s="62"/>
      <c r="K58" s="62"/>
      <c r="L58" s="62"/>
      <c r="M58" s="72"/>
    </row>
    <row r="59" spans="1:13" x14ac:dyDescent="0.25">
      <c r="A59" s="71"/>
      <c r="B59" s="62"/>
      <c r="C59" s="62"/>
      <c r="D59" s="62"/>
      <c r="E59" s="62"/>
      <c r="F59" s="62"/>
      <c r="G59" s="62"/>
      <c r="H59" s="62"/>
      <c r="I59" s="62"/>
      <c r="J59" s="62"/>
      <c r="K59" s="62"/>
      <c r="L59" s="62"/>
      <c r="M59" s="72"/>
    </row>
    <row r="60" spans="1:13" x14ac:dyDescent="0.25">
      <c r="A60" s="71"/>
      <c r="B60" s="62"/>
      <c r="C60" s="62"/>
      <c r="D60" s="62"/>
      <c r="E60" s="62"/>
      <c r="F60" s="62"/>
      <c r="G60" s="62"/>
      <c r="H60" s="62"/>
      <c r="I60" s="62"/>
      <c r="J60" s="62"/>
      <c r="K60" s="62"/>
      <c r="L60" s="62"/>
      <c r="M60" s="72"/>
    </row>
    <row r="61" spans="1:13" x14ac:dyDescent="0.25">
      <c r="A61" s="71"/>
      <c r="B61" s="62"/>
      <c r="C61" s="62"/>
      <c r="D61" s="62"/>
      <c r="E61" s="62"/>
      <c r="F61" s="62"/>
      <c r="G61" s="62"/>
      <c r="H61" s="62"/>
      <c r="I61" s="62"/>
      <c r="J61" s="62"/>
      <c r="K61" s="62"/>
      <c r="L61" s="62"/>
      <c r="M61" s="72"/>
    </row>
    <row r="62" spans="1:13" x14ac:dyDescent="0.25">
      <c r="A62" s="74"/>
      <c r="B62" s="75"/>
      <c r="C62" s="75"/>
      <c r="D62" s="75"/>
      <c r="E62" s="75"/>
      <c r="F62" s="75"/>
      <c r="G62" s="75"/>
      <c r="H62" s="75"/>
      <c r="I62" s="75"/>
      <c r="J62" s="75"/>
      <c r="K62" s="75"/>
      <c r="L62" s="75"/>
      <c r="M62" s="76"/>
    </row>
    <row r="63" spans="1:13" x14ac:dyDescent="0.25">
      <c r="A63" s="77"/>
      <c r="B63" s="78"/>
      <c r="C63" s="78"/>
      <c r="D63" s="78"/>
      <c r="E63" s="78"/>
      <c r="F63" s="78"/>
      <c r="G63" s="78"/>
      <c r="H63" s="78"/>
      <c r="I63" s="78"/>
      <c r="J63" s="78"/>
      <c r="K63" s="78"/>
      <c r="L63" s="78"/>
      <c r="M63" s="79"/>
    </row>
    <row r="64" spans="1:13" ht="27" customHeight="1" x14ac:dyDescent="0.5">
      <c r="A64" s="71"/>
      <c r="B64" s="375" t="str">
        <f>"مستوى التزام نظام ( "&amp;'معلومات أساسية عن الأنظمة'!C10&amp;" )"</f>
        <v>مستوى التزام نظام (  )</v>
      </c>
      <c r="C64" s="376"/>
      <c r="D64" s="376"/>
      <c r="E64" s="376"/>
      <c r="F64" s="376"/>
      <c r="G64" s="376"/>
      <c r="H64" s="376"/>
      <c r="I64" s="376"/>
      <c r="J64" s="376"/>
      <c r="K64" s="377"/>
      <c r="L64" s="62"/>
      <c r="M64" s="72"/>
    </row>
    <row r="65" spans="1:13" x14ac:dyDescent="0.25">
      <c r="A65" s="71"/>
      <c r="B65" s="62"/>
      <c r="C65" s="62"/>
      <c r="D65" s="62"/>
      <c r="E65" s="62"/>
      <c r="F65" s="62"/>
      <c r="G65" s="62"/>
      <c r="H65" s="62"/>
      <c r="I65" s="62"/>
      <c r="J65" s="62"/>
      <c r="K65" s="62"/>
      <c r="L65" s="62"/>
      <c r="M65" s="72"/>
    </row>
    <row r="66" spans="1:13" ht="24.75" x14ac:dyDescent="0.5">
      <c r="A66" s="71"/>
      <c r="B66" s="349" t="s">
        <v>7</v>
      </c>
      <c r="C66" s="350"/>
      <c r="D66" s="62"/>
      <c r="E66" s="62"/>
      <c r="F66" s="62"/>
      <c r="G66" s="62"/>
      <c r="H66" s="62"/>
      <c r="I66" s="62"/>
      <c r="J66" s="62"/>
      <c r="K66" s="62"/>
      <c r="L66" s="62"/>
      <c r="M66" s="72"/>
    </row>
    <row r="67" spans="1:13" ht="24.95" customHeight="1" x14ac:dyDescent="0.4">
      <c r="A67" s="71"/>
      <c r="B67" s="144" t="s">
        <v>18</v>
      </c>
      <c r="C67" s="140">
        <f>IF('معلومات أساسية عن الأنظمة'!C10 = "", 0, COUNTIFS('حالة الالتزام بالضوابط - نظام ٣'!I11:I115,tbl_choices!C7,'حالة الالتزام بالضوابط - نظام ٣'!F11:F115,"أساسي"))</f>
        <v>0</v>
      </c>
      <c r="D67" s="62"/>
      <c r="E67" s="62"/>
      <c r="F67" s="62"/>
      <c r="G67" s="62"/>
      <c r="H67" s="62"/>
      <c r="I67" s="62"/>
      <c r="J67" s="62"/>
      <c r="K67" s="62"/>
      <c r="L67" s="62"/>
      <c r="M67" s="72"/>
    </row>
    <row r="68" spans="1:13" ht="24.95" customHeight="1" x14ac:dyDescent="0.4">
      <c r="A68" s="71"/>
      <c r="B68" s="144" t="s">
        <v>19</v>
      </c>
      <c r="C68" s="140">
        <f>IF('معلومات أساسية عن الأنظمة'!C10 = "", 0, COUNTIFS('حالة الالتزام بالضوابط - نظام ٣'!I11:I115,tbl_choices!C8,'حالة الالتزام بالضوابط - نظام ٣'!F11:F115,"أساسي"))</f>
        <v>0</v>
      </c>
      <c r="D68" s="62"/>
      <c r="E68" s="62"/>
      <c r="F68" s="62"/>
      <c r="G68" s="62"/>
      <c r="H68" s="62"/>
      <c r="I68" s="62"/>
      <c r="J68" s="62"/>
      <c r="K68" s="62"/>
      <c r="L68" s="62"/>
      <c r="M68" s="72"/>
    </row>
    <row r="69" spans="1:13" ht="24.95" customHeight="1" x14ac:dyDescent="0.4">
      <c r="A69" s="71"/>
      <c r="B69" s="144" t="s">
        <v>20</v>
      </c>
      <c r="C69" s="140">
        <f>IF('معلومات أساسية عن الأنظمة'!C10 = "", 0, COUNTIFS('حالة الالتزام بالضوابط - نظام ٣'!I11:I115,tbl_choices!C9,'حالة الالتزام بالضوابط - نظام ٣'!F11:F115,"أساسي"))</f>
        <v>0</v>
      </c>
      <c r="D69" s="62"/>
      <c r="E69" s="62"/>
      <c r="F69" s="62"/>
      <c r="G69" s="62"/>
      <c r="H69" s="62"/>
      <c r="I69" s="62"/>
      <c r="J69" s="62"/>
      <c r="K69" s="62"/>
      <c r="L69" s="62"/>
      <c r="M69" s="72"/>
    </row>
    <row r="70" spans="1:13" ht="24.95" customHeight="1" x14ac:dyDescent="0.4">
      <c r="A70" s="71"/>
      <c r="B70" s="144" t="s">
        <v>327</v>
      </c>
      <c r="C70" s="140">
        <f>IF('معلومات أساسية عن الأنظمة'!C10 = "", 0, COUNTIFS('حالة الالتزام بالضوابط - نظام ٣'!I11:I115,tbl_choices!C10,'حالة الالتزام بالضوابط - نظام ٣'!F11:F115,"أساسي"))</f>
        <v>0</v>
      </c>
      <c r="D70" s="62"/>
      <c r="E70" s="62"/>
      <c r="F70" s="62"/>
      <c r="G70" s="62"/>
      <c r="H70" s="62"/>
      <c r="I70" s="62"/>
      <c r="J70" s="62"/>
      <c r="K70" s="62"/>
      <c r="L70" s="62"/>
      <c r="M70" s="72"/>
    </row>
    <row r="71" spans="1:13" x14ac:dyDescent="0.25">
      <c r="A71" s="71"/>
      <c r="B71" s="62"/>
      <c r="C71" s="62"/>
      <c r="D71" s="62"/>
      <c r="E71" s="62"/>
      <c r="F71" s="62"/>
      <c r="G71" s="62"/>
      <c r="H71" s="62"/>
      <c r="I71" s="62"/>
      <c r="J71" s="62"/>
      <c r="K71" s="62"/>
      <c r="L71" s="62"/>
      <c r="M71" s="72"/>
    </row>
    <row r="72" spans="1:13" x14ac:dyDescent="0.25">
      <c r="A72" s="71"/>
      <c r="B72" s="62"/>
      <c r="C72" s="62"/>
      <c r="D72" s="62"/>
      <c r="E72" s="62"/>
      <c r="F72" s="62"/>
      <c r="G72" s="62"/>
      <c r="H72" s="62"/>
      <c r="I72" s="62"/>
      <c r="J72" s="62"/>
      <c r="K72" s="62"/>
      <c r="L72" s="62"/>
      <c r="M72" s="72"/>
    </row>
    <row r="73" spans="1:13" x14ac:dyDescent="0.25">
      <c r="A73" s="71"/>
      <c r="B73" s="62"/>
      <c r="C73" s="62"/>
      <c r="D73" s="62"/>
      <c r="E73" s="62"/>
      <c r="F73" s="62"/>
      <c r="G73" s="62"/>
      <c r="H73" s="62"/>
      <c r="I73" s="62"/>
      <c r="J73" s="62"/>
      <c r="K73" s="62"/>
      <c r="L73" s="62"/>
      <c r="M73" s="72"/>
    </row>
    <row r="74" spans="1:13" x14ac:dyDescent="0.25">
      <c r="A74" s="71"/>
      <c r="B74" s="62"/>
      <c r="C74" s="62"/>
      <c r="D74" s="62"/>
      <c r="E74" s="62"/>
      <c r="F74" s="62"/>
      <c r="G74" s="62"/>
      <c r="H74" s="62"/>
      <c r="I74" s="62"/>
      <c r="J74" s="62"/>
      <c r="K74" s="62"/>
      <c r="L74" s="62"/>
      <c r="M74" s="72"/>
    </row>
    <row r="75" spans="1:13" x14ac:dyDescent="0.25">
      <c r="A75" s="71"/>
      <c r="B75" s="62"/>
      <c r="C75" s="62"/>
      <c r="D75" s="62"/>
      <c r="E75" s="62"/>
      <c r="F75" s="62"/>
      <c r="G75" s="62"/>
      <c r="H75" s="62"/>
      <c r="I75" s="62"/>
      <c r="J75" s="62"/>
      <c r="K75" s="62"/>
      <c r="L75" s="62"/>
      <c r="M75" s="72"/>
    </row>
    <row r="76" spans="1:13" x14ac:dyDescent="0.25">
      <c r="A76" s="71"/>
      <c r="B76" s="62"/>
      <c r="C76" s="62"/>
      <c r="D76" s="62"/>
      <c r="E76" s="62"/>
      <c r="F76" s="62"/>
      <c r="G76" s="62"/>
      <c r="H76" s="62"/>
      <c r="I76" s="62"/>
      <c r="J76" s="62"/>
      <c r="K76" s="62"/>
      <c r="L76" s="62"/>
      <c r="M76" s="72"/>
    </row>
    <row r="77" spans="1:13" x14ac:dyDescent="0.25">
      <c r="A77" s="71"/>
      <c r="B77" s="62"/>
      <c r="C77" s="62"/>
      <c r="D77" s="62"/>
      <c r="E77" s="62"/>
      <c r="F77" s="62"/>
      <c r="G77" s="62"/>
      <c r="H77" s="62"/>
      <c r="I77" s="62"/>
      <c r="J77" s="62"/>
      <c r="K77" s="62"/>
      <c r="L77" s="62"/>
      <c r="M77" s="72"/>
    </row>
    <row r="78" spans="1:13" x14ac:dyDescent="0.25">
      <c r="A78" s="71"/>
      <c r="B78" s="62"/>
      <c r="C78" s="62"/>
      <c r="D78" s="62"/>
      <c r="E78" s="62"/>
      <c r="F78" s="62"/>
      <c r="G78" s="62"/>
      <c r="H78" s="62"/>
      <c r="I78" s="62"/>
      <c r="J78" s="62"/>
      <c r="K78" s="62"/>
      <c r="L78" s="62"/>
      <c r="M78" s="72"/>
    </row>
    <row r="79" spans="1:13" x14ac:dyDescent="0.25">
      <c r="A79" s="71"/>
      <c r="B79" s="62"/>
      <c r="C79" s="62"/>
      <c r="D79" s="62"/>
      <c r="E79" s="62"/>
      <c r="F79" s="62"/>
      <c r="G79" s="62"/>
      <c r="H79" s="62"/>
      <c r="I79" s="62"/>
      <c r="J79" s="62"/>
      <c r="K79" s="62"/>
      <c r="L79" s="62"/>
      <c r="M79" s="72"/>
    </row>
    <row r="80" spans="1:13" x14ac:dyDescent="0.25">
      <c r="A80" s="71"/>
      <c r="B80" s="62"/>
      <c r="C80" s="62"/>
      <c r="D80" s="62"/>
      <c r="E80" s="62"/>
      <c r="F80" s="62"/>
      <c r="G80" s="62"/>
      <c r="H80" s="62"/>
      <c r="I80" s="62"/>
      <c r="J80" s="62"/>
      <c r="K80" s="62"/>
      <c r="L80" s="62"/>
      <c r="M80" s="72"/>
    </row>
    <row r="81" spans="1:13" x14ac:dyDescent="0.25">
      <c r="A81" s="71"/>
      <c r="B81" s="62"/>
      <c r="C81" s="62"/>
      <c r="D81" s="62"/>
      <c r="E81" s="62"/>
      <c r="F81" s="62"/>
      <c r="G81" s="62"/>
      <c r="H81" s="62"/>
      <c r="I81" s="62"/>
      <c r="J81" s="62"/>
      <c r="K81" s="62"/>
      <c r="L81" s="62"/>
      <c r="M81" s="72"/>
    </row>
    <row r="82" spans="1:13" x14ac:dyDescent="0.25">
      <c r="A82" s="71"/>
      <c r="B82" s="62"/>
      <c r="C82" s="62"/>
      <c r="D82" s="62"/>
      <c r="E82" s="62"/>
      <c r="F82" s="62"/>
      <c r="G82" s="62"/>
      <c r="H82" s="62"/>
      <c r="I82" s="62"/>
      <c r="J82" s="62"/>
      <c r="K82" s="62"/>
      <c r="L82" s="62"/>
      <c r="M82" s="72"/>
    </row>
    <row r="83" spans="1:13" x14ac:dyDescent="0.25">
      <c r="A83" s="71"/>
      <c r="B83" s="62"/>
      <c r="C83" s="62"/>
      <c r="D83" s="62"/>
      <c r="E83" s="62"/>
      <c r="F83" s="62"/>
      <c r="G83" s="62"/>
      <c r="H83" s="62"/>
      <c r="I83" s="62"/>
      <c r="J83" s="62"/>
      <c r="K83" s="62"/>
      <c r="L83" s="62"/>
      <c r="M83" s="72"/>
    </row>
    <row r="84" spans="1:13" x14ac:dyDescent="0.25">
      <c r="A84" s="71"/>
      <c r="B84" s="62"/>
      <c r="C84" s="62"/>
      <c r="D84" s="62"/>
      <c r="E84" s="62"/>
      <c r="F84" s="62"/>
      <c r="G84" s="62"/>
      <c r="H84" s="62"/>
      <c r="I84" s="62"/>
      <c r="J84" s="62"/>
      <c r="K84" s="62"/>
      <c r="L84" s="62"/>
      <c r="M84" s="72"/>
    </row>
    <row r="85" spans="1:13" x14ac:dyDescent="0.25">
      <c r="A85" s="74"/>
      <c r="B85" s="75"/>
      <c r="C85" s="75"/>
      <c r="D85" s="75"/>
      <c r="E85" s="75"/>
      <c r="F85" s="75"/>
      <c r="G85" s="75"/>
      <c r="H85" s="75"/>
      <c r="I85" s="75"/>
      <c r="J85" s="75"/>
      <c r="K85" s="75"/>
      <c r="L85" s="75"/>
      <c r="M85" s="76"/>
    </row>
    <row r="86" spans="1:13" x14ac:dyDescent="0.25">
      <c r="A86" s="77"/>
      <c r="B86" s="78"/>
      <c r="C86" s="78"/>
      <c r="D86" s="78"/>
      <c r="E86" s="78"/>
      <c r="F86" s="78"/>
      <c r="G86" s="78"/>
      <c r="H86" s="78"/>
      <c r="I86" s="78"/>
      <c r="J86" s="78"/>
      <c r="K86" s="78"/>
      <c r="L86" s="78"/>
      <c r="M86" s="79"/>
    </row>
    <row r="87" spans="1:13" ht="27" customHeight="1" x14ac:dyDescent="0.5">
      <c r="A87" s="52"/>
      <c r="B87" s="375" t="str">
        <f>"مستوى التزام نظام ( "&amp;'معلومات أساسية عن الأنظمة'!C11&amp;" )"</f>
        <v>مستوى التزام نظام (  )</v>
      </c>
      <c r="C87" s="376"/>
      <c r="D87" s="376"/>
      <c r="E87" s="376"/>
      <c r="F87" s="376"/>
      <c r="G87" s="376"/>
      <c r="H87" s="376"/>
      <c r="I87" s="376"/>
      <c r="J87" s="376"/>
      <c r="K87" s="377"/>
      <c r="L87" s="53"/>
      <c r="M87" s="54"/>
    </row>
    <row r="88" spans="1:13" x14ac:dyDescent="0.25">
      <c r="A88" s="52"/>
      <c r="B88" s="53"/>
      <c r="C88" s="53"/>
      <c r="D88" s="53"/>
      <c r="E88" s="53"/>
      <c r="F88" s="53"/>
      <c r="G88" s="53"/>
      <c r="H88" s="53"/>
      <c r="I88" s="53"/>
      <c r="J88" s="53"/>
      <c r="K88" s="53"/>
      <c r="L88" s="53"/>
      <c r="M88" s="54"/>
    </row>
    <row r="89" spans="1:13" ht="24.75" x14ac:dyDescent="0.5">
      <c r="A89" s="52"/>
      <c r="B89" s="349" t="s">
        <v>7</v>
      </c>
      <c r="C89" s="350"/>
      <c r="D89" s="53"/>
      <c r="E89" s="53"/>
      <c r="F89" s="53"/>
      <c r="G89" s="53"/>
      <c r="H89" s="53"/>
      <c r="I89" s="53"/>
      <c r="J89" s="53"/>
      <c r="K89" s="53"/>
      <c r="L89" s="53"/>
      <c r="M89" s="54"/>
    </row>
    <row r="90" spans="1:13" ht="25.5" customHeight="1" x14ac:dyDescent="0.4">
      <c r="A90" s="52"/>
      <c r="B90" s="144" t="s">
        <v>18</v>
      </c>
      <c r="C90" s="139">
        <f>IF('معلومات أساسية عن الأنظمة'!C11 = "", 0, COUNTIFS('حالة الالتزام بالضوابط - نظام ٤'!I11:I115,tbl_choices!C7,'حالة الالتزام بالضوابط - نظام ٤'!F11:F115,"أساسي"))</f>
        <v>0</v>
      </c>
      <c r="D90" s="53"/>
      <c r="E90" s="53"/>
      <c r="F90" s="53"/>
      <c r="G90" s="53"/>
      <c r="H90" s="53"/>
      <c r="I90" s="53"/>
      <c r="J90" s="53"/>
      <c r="K90" s="53"/>
      <c r="L90" s="53"/>
      <c r="M90" s="54"/>
    </row>
    <row r="91" spans="1:13" ht="25.5" customHeight="1" x14ac:dyDescent="0.4">
      <c r="A91" s="52"/>
      <c r="B91" s="144" t="s">
        <v>19</v>
      </c>
      <c r="C91" s="139">
        <f>IF('معلومات أساسية عن الأنظمة'!C11 = "", 0, COUNTIFS('حالة الالتزام بالضوابط - نظام ٤'!I11:I115,tbl_choices!C8,'حالة الالتزام بالضوابط - نظام ٤'!F11:F115,"أساسي"))</f>
        <v>0</v>
      </c>
      <c r="D91" s="53"/>
      <c r="E91" s="53"/>
      <c r="F91" s="53"/>
      <c r="G91" s="53"/>
      <c r="H91" s="53"/>
      <c r="I91" s="53"/>
      <c r="J91" s="53"/>
      <c r="K91" s="53"/>
      <c r="L91" s="53"/>
      <c r="M91" s="54"/>
    </row>
    <row r="92" spans="1:13" ht="25.5" customHeight="1" x14ac:dyDescent="0.4">
      <c r="A92" s="52"/>
      <c r="B92" s="144" t="s">
        <v>20</v>
      </c>
      <c r="C92" s="139">
        <f>IF('معلومات أساسية عن الأنظمة'!C11 = "", 0, COUNTIFS('حالة الالتزام بالضوابط - نظام ٤'!I11:I115,tbl_choices!C9,'حالة الالتزام بالضوابط - نظام ٤'!F11:F115,"أساسي"))</f>
        <v>0</v>
      </c>
      <c r="D92" s="53"/>
      <c r="E92" s="53"/>
      <c r="F92" s="53"/>
      <c r="G92" s="53"/>
      <c r="H92" s="53"/>
      <c r="I92" s="53"/>
      <c r="J92" s="53"/>
      <c r="K92" s="53"/>
      <c r="L92" s="53"/>
      <c r="M92" s="54"/>
    </row>
    <row r="93" spans="1:13" ht="25.5" customHeight="1" x14ac:dyDescent="0.4">
      <c r="A93" s="52"/>
      <c r="B93" s="144" t="s">
        <v>327</v>
      </c>
      <c r="C93" s="139">
        <f>IF('معلومات أساسية عن الأنظمة'!C11 = "", 0, COUNTIFS('حالة الالتزام بالضوابط - نظام ٤'!I11:I115,tbl_choices!C10,'حالة الالتزام بالضوابط - نظام ٤'!F11:F115,"أساسي"))</f>
        <v>0</v>
      </c>
      <c r="D93" s="53"/>
      <c r="E93" s="53"/>
      <c r="F93" s="53"/>
      <c r="G93" s="53"/>
      <c r="H93" s="53"/>
      <c r="I93" s="53"/>
      <c r="J93" s="53"/>
      <c r="K93" s="53"/>
      <c r="L93" s="53"/>
      <c r="M93" s="54"/>
    </row>
    <row r="94" spans="1:13" x14ac:dyDescent="0.25">
      <c r="A94" s="52"/>
      <c r="B94" s="53"/>
      <c r="C94" s="53"/>
      <c r="D94" s="53"/>
      <c r="E94" s="53"/>
      <c r="F94" s="53"/>
      <c r="G94" s="53"/>
      <c r="H94" s="53"/>
      <c r="I94" s="53"/>
      <c r="J94" s="53"/>
      <c r="K94" s="53"/>
      <c r="L94" s="53"/>
      <c r="M94" s="54"/>
    </row>
    <row r="95" spans="1:13" x14ac:dyDescent="0.25">
      <c r="A95" s="52"/>
      <c r="B95" s="53"/>
      <c r="C95" s="53"/>
      <c r="D95" s="53"/>
      <c r="E95" s="53"/>
      <c r="F95" s="53"/>
      <c r="G95" s="53"/>
      <c r="H95" s="53"/>
      <c r="I95" s="53"/>
      <c r="J95" s="53"/>
      <c r="K95" s="53"/>
      <c r="L95" s="53"/>
      <c r="M95" s="54"/>
    </row>
    <row r="96" spans="1:13" x14ac:dyDescent="0.25">
      <c r="A96" s="52"/>
      <c r="B96" s="53"/>
      <c r="C96" s="53"/>
      <c r="D96" s="53"/>
      <c r="E96" s="53"/>
      <c r="F96" s="53"/>
      <c r="G96" s="53"/>
      <c r="H96" s="53"/>
      <c r="I96" s="53"/>
      <c r="J96" s="53"/>
      <c r="K96" s="53"/>
      <c r="L96" s="53"/>
      <c r="M96" s="54"/>
    </row>
    <row r="97" spans="1:13" x14ac:dyDescent="0.25">
      <c r="A97" s="52"/>
      <c r="B97" s="53"/>
      <c r="C97" s="53"/>
      <c r="D97" s="53"/>
      <c r="E97" s="53"/>
      <c r="F97" s="53"/>
      <c r="G97" s="53"/>
      <c r="H97" s="53"/>
      <c r="I97" s="53"/>
      <c r="J97" s="53"/>
      <c r="K97" s="53"/>
      <c r="L97" s="53"/>
      <c r="M97" s="54"/>
    </row>
    <row r="98" spans="1:13" x14ac:dyDescent="0.25">
      <c r="A98" s="52"/>
      <c r="B98" s="53"/>
      <c r="C98" s="53"/>
      <c r="D98" s="53"/>
      <c r="E98" s="53"/>
      <c r="F98" s="53"/>
      <c r="G98" s="53"/>
      <c r="H98" s="53"/>
      <c r="I98" s="53"/>
      <c r="J98" s="53"/>
      <c r="K98" s="53"/>
      <c r="L98" s="53"/>
      <c r="M98" s="54"/>
    </row>
    <row r="99" spans="1:13" x14ac:dyDescent="0.25">
      <c r="A99" s="52"/>
      <c r="B99" s="53"/>
      <c r="C99" s="53"/>
      <c r="D99" s="53"/>
      <c r="E99" s="53"/>
      <c r="F99" s="53"/>
      <c r="G99" s="53"/>
      <c r="H99" s="53"/>
      <c r="I99" s="53"/>
      <c r="J99" s="53"/>
      <c r="K99" s="53"/>
      <c r="L99" s="53"/>
      <c r="M99" s="54"/>
    </row>
    <row r="100" spans="1:13" x14ac:dyDescent="0.25">
      <c r="A100" s="52"/>
      <c r="B100" s="53"/>
      <c r="C100" s="53"/>
      <c r="D100" s="53"/>
      <c r="E100" s="53"/>
      <c r="F100" s="53"/>
      <c r="G100" s="53"/>
      <c r="H100" s="53"/>
      <c r="I100" s="53"/>
      <c r="J100" s="53"/>
      <c r="K100" s="53"/>
      <c r="L100" s="53"/>
      <c r="M100" s="54"/>
    </row>
    <row r="101" spans="1:13" x14ac:dyDescent="0.25">
      <c r="A101" s="52"/>
      <c r="B101" s="53"/>
      <c r="C101" s="53"/>
      <c r="D101" s="53"/>
      <c r="E101" s="53"/>
      <c r="F101" s="53"/>
      <c r="G101" s="53"/>
      <c r="H101" s="53"/>
      <c r="I101" s="53"/>
      <c r="J101" s="53"/>
      <c r="K101" s="53"/>
      <c r="L101" s="53"/>
      <c r="M101" s="54"/>
    </row>
    <row r="102" spans="1:13" x14ac:dyDescent="0.25">
      <c r="A102" s="52"/>
      <c r="B102" s="53"/>
      <c r="C102" s="53"/>
      <c r="D102" s="53"/>
      <c r="E102" s="53"/>
      <c r="F102" s="53"/>
      <c r="G102" s="53"/>
      <c r="H102" s="53"/>
      <c r="I102" s="53"/>
      <c r="J102" s="53"/>
      <c r="K102" s="53"/>
      <c r="L102" s="53"/>
      <c r="M102" s="54"/>
    </row>
    <row r="103" spans="1:13" x14ac:dyDescent="0.25">
      <c r="A103" s="52"/>
      <c r="B103" s="53"/>
      <c r="C103" s="53"/>
      <c r="D103" s="53"/>
      <c r="E103" s="53"/>
      <c r="F103" s="53"/>
      <c r="G103" s="53"/>
      <c r="H103" s="53"/>
      <c r="I103" s="53"/>
      <c r="J103" s="53"/>
      <c r="K103" s="53"/>
      <c r="L103" s="53"/>
      <c r="M103" s="54"/>
    </row>
    <row r="104" spans="1:13" x14ac:dyDescent="0.25">
      <c r="A104" s="52"/>
      <c r="B104" s="53"/>
      <c r="C104" s="53"/>
      <c r="D104" s="53"/>
      <c r="E104" s="53"/>
      <c r="F104" s="53"/>
      <c r="G104" s="53"/>
      <c r="H104" s="53"/>
      <c r="I104" s="53"/>
      <c r="J104" s="53"/>
      <c r="K104" s="53"/>
      <c r="L104" s="53"/>
      <c r="M104" s="54"/>
    </row>
    <row r="105" spans="1:13" x14ac:dyDescent="0.25">
      <c r="A105" s="52"/>
      <c r="B105" s="53"/>
      <c r="C105" s="53"/>
      <c r="D105" s="53"/>
      <c r="E105" s="53"/>
      <c r="F105" s="53"/>
      <c r="G105" s="53"/>
      <c r="H105" s="53"/>
      <c r="I105" s="53"/>
      <c r="J105" s="53"/>
      <c r="K105" s="53"/>
      <c r="L105" s="53"/>
      <c r="M105" s="54"/>
    </row>
    <row r="106" spans="1:13" x14ac:dyDescent="0.25">
      <c r="A106" s="52"/>
      <c r="B106" s="53"/>
      <c r="C106" s="53"/>
      <c r="D106" s="53"/>
      <c r="E106" s="53"/>
      <c r="F106" s="53"/>
      <c r="G106" s="53"/>
      <c r="H106" s="53"/>
      <c r="I106" s="53"/>
      <c r="J106" s="53"/>
      <c r="K106" s="53"/>
      <c r="L106" s="53"/>
      <c r="M106" s="54"/>
    </row>
    <row r="107" spans="1:13" x14ac:dyDescent="0.25">
      <c r="A107" s="52"/>
      <c r="B107" s="53"/>
      <c r="C107" s="53"/>
      <c r="D107" s="53"/>
      <c r="E107" s="53"/>
      <c r="F107" s="53"/>
      <c r="G107" s="53"/>
      <c r="H107" s="53"/>
      <c r="I107" s="53"/>
      <c r="J107" s="53"/>
      <c r="K107" s="53"/>
      <c r="L107" s="53"/>
      <c r="M107" s="54"/>
    </row>
    <row r="108" spans="1:13" x14ac:dyDescent="0.25">
      <c r="A108" s="55"/>
      <c r="B108" s="56"/>
      <c r="C108" s="56"/>
      <c r="D108" s="56"/>
      <c r="E108" s="56"/>
      <c r="F108" s="56"/>
      <c r="G108" s="56"/>
      <c r="H108" s="56"/>
      <c r="I108" s="56"/>
      <c r="J108" s="56"/>
      <c r="K108" s="56"/>
      <c r="L108" s="56"/>
      <c r="M108" s="57"/>
    </row>
    <row r="109" spans="1:13" x14ac:dyDescent="0.25">
      <c r="A109" s="118"/>
      <c r="B109" s="117"/>
      <c r="C109" s="117"/>
      <c r="D109" s="117"/>
      <c r="E109" s="117"/>
      <c r="F109" s="117"/>
      <c r="G109" s="117"/>
      <c r="H109" s="117"/>
      <c r="I109" s="117"/>
      <c r="J109" s="117"/>
      <c r="K109" s="117"/>
      <c r="L109" s="117"/>
      <c r="M109" s="51"/>
    </row>
    <row r="110" spans="1:13" ht="27" customHeight="1" x14ac:dyDescent="0.5">
      <c r="A110" s="52"/>
      <c r="B110" s="375" t="str">
        <f>"مستوى التزام نظام ( "&amp;'معلومات أساسية عن الأنظمة'!C12&amp;" )"</f>
        <v>مستوى التزام نظام (  )</v>
      </c>
      <c r="C110" s="376"/>
      <c r="D110" s="376"/>
      <c r="E110" s="376"/>
      <c r="F110" s="376"/>
      <c r="G110" s="376"/>
      <c r="H110" s="376"/>
      <c r="I110" s="376"/>
      <c r="J110" s="376"/>
      <c r="K110" s="377"/>
      <c r="L110" s="53"/>
      <c r="M110" s="54"/>
    </row>
    <row r="111" spans="1:13" x14ac:dyDescent="0.25">
      <c r="A111" s="52"/>
      <c r="B111" s="53"/>
      <c r="C111" s="53"/>
      <c r="D111" s="53"/>
      <c r="E111" s="53"/>
      <c r="F111" s="53"/>
      <c r="G111" s="53"/>
      <c r="H111" s="53"/>
      <c r="I111" s="53"/>
      <c r="J111" s="53"/>
      <c r="K111" s="53"/>
      <c r="L111" s="53"/>
      <c r="M111" s="54"/>
    </row>
    <row r="112" spans="1:13" ht="24.75" x14ac:dyDescent="0.5">
      <c r="A112" s="52"/>
      <c r="B112" s="349" t="s">
        <v>7</v>
      </c>
      <c r="C112" s="350"/>
      <c r="D112" s="53"/>
      <c r="E112" s="53"/>
      <c r="F112" s="53"/>
      <c r="G112" s="53"/>
      <c r="H112" s="53"/>
      <c r="I112" s="53"/>
      <c r="J112" s="53"/>
      <c r="K112" s="53"/>
      <c r="L112" s="53"/>
      <c r="M112" s="54"/>
    </row>
    <row r="113" spans="1:13" ht="24.95" customHeight="1" x14ac:dyDescent="0.4">
      <c r="A113" s="52"/>
      <c r="B113" s="144" t="s">
        <v>18</v>
      </c>
      <c r="C113" s="139">
        <f>IF('معلومات أساسية عن الأنظمة'!C12 = "", 0, COUNTIFS('حالة الالتزام بالضوابط - نظام ٥'!$I$11:$I$115,tbl_choices!$C$7,'حالة الالتزام بالضوابط - نظام ٥'!$F$11:$F$115,"أساسي"))</f>
        <v>0</v>
      </c>
      <c r="D113" s="53"/>
      <c r="E113" s="53"/>
      <c r="F113" s="53"/>
      <c r="G113" s="53"/>
      <c r="H113" s="53"/>
      <c r="I113" s="53"/>
      <c r="J113" s="53"/>
      <c r="K113" s="53"/>
      <c r="L113" s="53"/>
      <c r="M113" s="54"/>
    </row>
    <row r="114" spans="1:13" ht="24.95" customHeight="1" x14ac:dyDescent="0.4">
      <c r="A114" s="52"/>
      <c r="B114" s="144" t="s">
        <v>19</v>
      </c>
      <c r="C114" s="139">
        <f>IF('معلومات أساسية عن الأنظمة'!C12 = "", 0, COUNTIFS('حالة الالتزام بالضوابط - نظام ٥'!$I$11:$I$115,tbl_choices!$C$8,'حالة الالتزام بالضوابط - نظام ٥'!$F$11:$F$115,"أساسي"))</f>
        <v>0</v>
      </c>
      <c r="D114" s="53"/>
      <c r="E114" s="53"/>
      <c r="F114" s="53"/>
      <c r="G114" s="53"/>
      <c r="H114" s="53"/>
      <c r="I114" s="53"/>
      <c r="J114" s="53"/>
      <c r="K114" s="53"/>
      <c r="L114" s="53"/>
      <c r="M114" s="54"/>
    </row>
    <row r="115" spans="1:13" ht="24.95" customHeight="1" x14ac:dyDescent="0.4">
      <c r="A115" s="52"/>
      <c r="B115" s="144" t="s">
        <v>20</v>
      </c>
      <c r="C115" s="139">
        <f>IF('معلومات أساسية عن الأنظمة'!C12 = "", 0, COUNTIFS('حالة الالتزام بالضوابط - نظام ٥'!$I$11:$I$115,tbl_choices!$C$9,'حالة الالتزام بالضوابط - نظام ٥'!$F$11:$F$115,"أساسي"))</f>
        <v>0</v>
      </c>
      <c r="D115" s="53"/>
      <c r="E115" s="53"/>
      <c r="F115" s="53"/>
      <c r="G115" s="53"/>
      <c r="H115" s="53"/>
      <c r="I115" s="53"/>
      <c r="J115" s="53"/>
      <c r="K115" s="53"/>
      <c r="L115" s="53"/>
      <c r="M115" s="54"/>
    </row>
    <row r="116" spans="1:13" ht="24.95" customHeight="1" x14ac:dyDescent="0.4">
      <c r="A116" s="52"/>
      <c r="B116" s="144" t="s">
        <v>327</v>
      </c>
      <c r="C116" s="139">
        <f>IF('معلومات أساسية عن الأنظمة'!C12 = "", 0, COUNTIFS('حالة الالتزام بالضوابط - نظام ٥'!$I$11:$I$115,tbl_choices!$C$10,'حالة الالتزام بالضوابط - نظام ٥'!$F$11:$F$115,"أساسي"))</f>
        <v>0</v>
      </c>
      <c r="D116" s="53"/>
      <c r="E116" s="53"/>
      <c r="F116" s="53"/>
      <c r="G116" s="53"/>
      <c r="H116" s="53"/>
      <c r="I116" s="53"/>
      <c r="J116" s="53"/>
      <c r="K116" s="53"/>
      <c r="L116" s="53"/>
      <c r="M116" s="54"/>
    </row>
    <row r="117" spans="1:13" x14ac:dyDescent="0.25">
      <c r="A117" s="52"/>
      <c r="B117" s="53"/>
      <c r="C117" s="53"/>
      <c r="D117" s="53"/>
      <c r="E117" s="53"/>
      <c r="F117" s="53"/>
      <c r="G117" s="53"/>
      <c r="H117" s="53"/>
      <c r="I117" s="53"/>
      <c r="J117" s="53"/>
      <c r="K117" s="53"/>
      <c r="L117" s="53"/>
      <c r="M117" s="54"/>
    </row>
    <row r="118" spans="1:13" x14ac:dyDescent="0.25">
      <c r="A118" s="52"/>
      <c r="B118" s="53"/>
      <c r="C118" s="53"/>
      <c r="D118" s="53"/>
      <c r="E118" s="53"/>
      <c r="F118" s="53"/>
      <c r="G118" s="53"/>
      <c r="H118" s="53"/>
      <c r="I118" s="53"/>
      <c r="J118" s="53"/>
      <c r="K118" s="53"/>
      <c r="L118" s="53"/>
      <c r="M118" s="54"/>
    </row>
    <row r="119" spans="1:13" x14ac:dyDescent="0.25">
      <c r="A119" s="52"/>
      <c r="B119" s="53"/>
      <c r="C119" s="53"/>
      <c r="D119" s="53"/>
      <c r="E119" s="53"/>
      <c r="F119" s="53"/>
      <c r="G119" s="53"/>
      <c r="H119" s="53"/>
      <c r="I119" s="53"/>
      <c r="J119" s="53"/>
      <c r="K119" s="53"/>
      <c r="L119" s="53"/>
      <c r="M119" s="54"/>
    </row>
    <row r="120" spans="1:13" x14ac:dyDescent="0.25">
      <c r="A120" s="52"/>
      <c r="B120" s="53"/>
      <c r="C120" s="53"/>
      <c r="D120" s="53"/>
      <c r="E120" s="53"/>
      <c r="F120" s="53"/>
      <c r="G120" s="53"/>
      <c r="H120" s="53"/>
      <c r="I120" s="53"/>
      <c r="J120" s="53"/>
      <c r="K120" s="53"/>
      <c r="L120" s="53"/>
      <c r="M120" s="54"/>
    </row>
    <row r="121" spans="1:13" x14ac:dyDescent="0.25">
      <c r="A121" s="52"/>
      <c r="B121" s="53"/>
      <c r="C121" s="53"/>
      <c r="D121" s="53"/>
      <c r="E121" s="53"/>
      <c r="F121" s="53"/>
      <c r="G121" s="53"/>
      <c r="H121" s="53"/>
      <c r="I121" s="53"/>
      <c r="J121" s="53"/>
      <c r="K121" s="53"/>
      <c r="L121" s="53"/>
      <c r="M121" s="54"/>
    </row>
    <row r="122" spans="1:13" x14ac:dyDescent="0.25">
      <c r="A122" s="52"/>
      <c r="B122" s="53"/>
      <c r="C122" s="53"/>
      <c r="D122" s="53"/>
      <c r="E122" s="53"/>
      <c r="F122" s="53"/>
      <c r="G122" s="53"/>
      <c r="H122" s="53"/>
      <c r="I122" s="53"/>
      <c r="J122" s="53"/>
      <c r="K122" s="53"/>
      <c r="L122" s="53"/>
      <c r="M122" s="54"/>
    </row>
    <row r="123" spans="1:13" x14ac:dyDescent="0.25">
      <c r="A123" s="52"/>
      <c r="B123" s="53"/>
      <c r="C123" s="53"/>
      <c r="D123" s="53"/>
      <c r="E123" s="53"/>
      <c r="F123" s="53"/>
      <c r="G123" s="53"/>
      <c r="H123" s="53"/>
      <c r="I123" s="53"/>
      <c r="J123" s="53"/>
      <c r="K123" s="53"/>
      <c r="L123" s="53"/>
      <c r="M123" s="54"/>
    </row>
    <row r="124" spans="1:13" x14ac:dyDescent="0.25">
      <c r="A124" s="52"/>
      <c r="B124" s="53"/>
      <c r="C124" s="53"/>
      <c r="D124" s="53"/>
      <c r="E124" s="53"/>
      <c r="F124" s="53"/>
      <c r="G124" s="53"/>
      <c r="H124" s="53"/>
      <c r="I124" s="53"/>
      <c r="J124" s="53"/>
      <c r="K124" s="53"/>
      <c r="L124" s="53"/>
      <c r="M124" s="54"/>
    </row>
    <row r="125" spans="1:13" x14ac:dyDescent="0.25">
      <c r="A125" s="52"/>
      <c r="B125" s="53"/>
      <c r="C125" s="53"/>
      <c r="D125" s="53"/>
      <c r="E125" s="53"/>
      <c r="F125" s="53"/>
      <c r="G125" s="53"/>
      <c r="H125" s="53"/>
      <c r="I125" s="53"/>
      <c r="J125" s="53"/>
      <c r="K125" s="53"/>
      <c r="L125" s="53"/>
      <c r="M125" s="54"/>
    </row>
    <row r="126" spans="1:13" x14ac:dyDescent="0.25">
      <c r="A126" s="52"/>
      <c r="B126" s="53"/>
      <c r="C126" s="53"/>
      <c r="D126" s="53"/>
      <c r="E126" s="53"/>
      <c r="F126" s="53"/>
      <c r="G126" s="53"/>
      <c r="H126" s="53"/>
      <c r="I126" s="53"/>
      <c r="J126" s="53"/>
      <c r="K126" s="53"/>
      <c r="L126" s="53"/>
      <c r="M126" s="54"/>
    </row>
    <row r="127" spans="1:13" ht="14.45" customHeight="1" x14ac:dyDescent="0.25">
      <c r="A127" s="52"/>
      <c r="B127" s="53"/>
      <c r="C127" s="53"/>
      <c r="D127" s="53"/>
      <c r="E127" s="53"/>
      <c r="F127" s="53"/>
      <c r="G127" s="53"/>
      <c r="H127" s="53"/>
      <c r="I127" s="53"/>
      <c r="J127" s="53"/>
      <c r="K127" s="53"/>
      <c r="L127" s="53"/>
      <c r="M127" s="54"/>
    </row>
    <row r="128" spans="1:13" ht="19.5" customHeight="1" x14ac:dyDescent="0.25">
      <c r="A128" s="52"/>
      <c r="B128" s="53"/>
      <c r="C128" s="53"/>
      <c r="D128" s="53"/>
      <c r="E128" s="53"/>
      <c r="F128" s="53"/>
      <c r="G128" s="53"/>
      <c r="H128" s="53"/>
      <c r="I128" s="53"/>
      <c r="J128" s="53"/>
      <c r="K128" s="53"/>
      <c r="L128" s="53"/>
      <c r="M128" s="54"/>
    </row>
    <row r="129" spans="1:25" x14ac:dyDescent="0.25">
      <c r="A129" s="52"/>
      <c r="B129" s="53"/>
      <c r="C129" s="53"/>
      <c r="D129" s="53"/>
      <c r="E129" s="53"/>
      <c r="F129" s="53"/>
      <c r="G129" s="53"/>
      <c r="H129" s="53"/>
      <c r="I129" s="53"/>
      <c r="J129" s="53"/>
      <c r="K129" s="53"/>
      <c r="L129" s="53"/>
      <c r="M129" s="54"/>
    </row>
    <row r="130" spans="1:25" x14ac:dyDescent="0.25">
      <c r="A130" s="52"/>
      <c r="B130" s="53"/>
      <c r="C130" s="53"/>
      <c r="D130" s="53"/>
      <c r="E130" s="53"/>
      <c r="F130" s="53"/>
      <c r="G130" s="53"/>
      <c r="H130" s="53"/>
      <c r="I130" s="53"/>
      <c r="J130" s="53"/>
      <c r="K130" s="53"/>
      <c r="L130" s="53"/>
      <c r="M130" s="54"/>
    </row>
    <row r="131" spans="1:25" x14ac:dyDescent="0.25">
      <c r="A131" s="55"/>
      <c r="B131" s="56"/>
      <c r="C131" s="56"/>
      <c r="D131" s="56"/>
      <c r="E131" s="56"/>
      <c r="F131" s="56"/>
      <c r="G131" s="56"/>
      <c r="H131" s="56"/>
      <c r="I131" s="56"/>
      <c r="J131" s="56"/>
      <c r="K131" s="56"/>
      <c r="L131" s="56"/>
      <c r="M131" s="57"/>
    </row>
    <row r="132" spans="1:25" ht="19.350000000000001" customHeight="1" x14ac:dyDescent="0.4">
      <c r="A132" s="263" t="str">
        <f>"التصنيف:  "&amp;الرئيسية!E10 &amp; "                                                                                                                                                                                               إشارة المشاركة:  "&amp;الرئيسية!H10</f>
        <v>التصنيف:  متاح                                                                                                                                                                                               إشارة المشاركة:  أبيض</v>
      </c>
      <c r="B132" s="263"/>
      <c r="C132" s="263"/>
      <c r="D132" s="263"/>
      <c r="E132" s="263"/>
      <c r="F132" s="263"/>
      <c r="G132" s="263"/>
      <c r="H132" s="263"/>
      <c r="I132" s="263"/>
      <c r="J132" s="263"/>
      <c r="K132" s="263"/>
      <c r="L132" s="263"/>
      <c r="M132" s="378"/>
      <c r="N132" s="219"/>
    </row>
    <row r="138" spans="1:25" ht="18" x14ac:dyDescent="0.4">
      <c r="K138" s="379"/>
      <c r="L138" s="379"/>
      <c r="M138" s="379"/>
      <c r="N138" s="379"/>
      <c r="O138" s="379"/>
      <c r="P138" s="379"/>
      <c r="Q138" s="379"/>
      <c r="R138" s="379"/>
      <c r="S138" s="379"/>
      <c r="T138" s="379"/>
      <c r="U138" s="379"/>
      <c r="V138" s="379"/>
      <c r="W138" s="379"/>
      <c r="X138" s="379"/>
      <c r="Y138" s="379"/>
    </row>
  </sheetData>
  <sheetProtection password="D7AE" sheet="1" objects="1" scenarios="1"/>
  <mergeCells count="16">
    <mergeCell ref="B112:C112"/>
    <mergeCell ref="B110:K110"/>
    <mergeCell ref="A132:M132"/>
    <mergeCell ref="K138:Y138"/>
    <mergeCell ref="B1:K2"/>
    <mergeCell ref="B7:C7"/>
    <mergeCell ref="B43:C43"/>
    <mergeCell ref="B66:C66"/>
    <mergeCell ref="B89:C89"/>
    <mergeCell ref="B3:K3"/>
    <mergeCell ref="B18:K18"/>
    <mergeCell ref="B20:C20"/>
    <mergeCell ref="B41:K41"/>
    <mergeCell ref="B64:K64"/>
    <mergeCell ref="B87:K87"/>
    <mergeCell ref="B5:C5"/>
  </mergeCells>
  <conditionalFormatting sqref="C31">
    <cfRule type="cellIs" dxfId="3" priority="1" operator="equal">
      <formula>"Not Applicable"</formula>
    </cfRule>
    <cfRule type="cellIs" dxfId="2" priority="2" operator="equal">
      <formula>"Compliant"</formula>
    </cfRule>
    <cfRule type="cellIs" dxfId="1" priority="3" operator="equal">
      <formula>"Partially Compliant"</formula>
    </cfRule>
    <cfRule type="cellIs" dxfId="0" priority="4" operator="equal">
      <formula>"Non-Compliant"</formula>
    </cfRule>
  </conditionalFormatting>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&amp;R&amp;"Calibri"&amp;11&amp;K000000&amp;"Calibri"&amp;11&amp;K000000&amp;"Calibri"&amp;11&amp;K000000&amp;"Times New Roman,Regular"&amp;12&amp;G | &amp;P_x000D_&amp;1#&amp;"Courier New"&amp;10&amp;K317100متاح</oddFooter>
    <firstHeader>&amp;R&amp;F</firstHeader>
    <firstFooter>&amp;R&amp;"Calibri"&amp;11&amp;K000000&amp;"Calibri"&amp;11&amp;K000000&amp;"Calibri"&amp;11&amp;K000000&amp;"Times New Roman,Regular"&amp;12&amp;G | &amp;P_x000D_&amp;1#&amp;"Courier New"&amp;10&amp;K317100متاح</firstFooter>
  </headerFooter>
  <rowBreaks count="4" manualBreakCount="4">
    <brk id="39" max="16383" man="1"/>
    <brk id="62" max="16383" man="1"/>
    <brk id="85" max="16383" man="1"/>
    <brk id="108" max="16383" man="1"/>
  </rowBreaks>
  <drawing r:id="rId2"/>
  <legacy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showGridLines="0" rightToLeft="1" workbookViewId="0">
      <selection activeCell="L13" sqref="L13"/>
    </sheetView>
  </sheetViews>
  <sheetFormatPr defaultColWidth="8.85546875" defaultRowHeight="15" x14ac:dyDescent="0.25"/>
  <sheetData/>
  <pageMargins left="0.7" right="0.7" top="0.75" bottom="0.75" header="0.3" footer="0.3"/>
  <pageSetup orientation="portrait" r:id="rId1"/>
  <headerFooter>
    <oddFooter>&amp;R&amp;1#&amp;"Courier New"&amp;10&amp;K317100متاح</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6:D16"/>
  <sheetViews>
    <sheetView rightToLeft="1" workbookViewId="0">
      <selection activeCell="C10" sqref="C10"/>
    </sheetView>
  </sheetViews>
  <sheetFormatPr defaultColWidth="8.85546875" defaultRowHeight="15" x14ac:dyDescent="0.25"/>
  <cols>
    <col min="2" max="2" width="11.42578125" customWidth="1"/>
    <col min="3" max="3" width="29.140625" customWidth="1"/>
    <col min="4" max="4" width="29.42578125" customWidth="1"/>
  </cols>
  <sheetData>
    <row r="6" spans="2:4" x14ac:dyDescent="0.25">
      <c r="B6" s="3" t="s">
        <v>0</v>
      </c>
      <c r="C6" s="3" t="s">
        <v>1</v>
      </c>
      <c r="D6" s="3" t="s">
        <v>2</v>
      </c>
    </row>
    <row r="7" spans="2:4" x14ac:dyDescent="0.25">
      <c r="B7" s="64" t="s">
        <v>3</v>
      </c>
      <c r="C7" s="66" t="s">
        <v>18</v>
      </c>
      <c r="D7" s="66" t="s">
        <v>271</v>
      </c>
    </row>
    <row r="8" spans="2:4" x14ac:dyDescent="0.25">
      <c r="B8" s="64" t="s">
        <v>4</v>
      </c>
      <c r="C8" s="66" t="s">
        <v>19</v>
      </c>
      <c r="D8" s="65"/>
    </row>
    <row r="9" spans="2:4" x14ac:dyDescent="0.25">
      <c r="B9" s="65"/>
      <c r="C9" s="66" t="s">
        <v>20</v>
      </c>
      <c r="D9" s="65"/>
    </row>
    <row r="10" spans="2:4" x14ac:dyDescent="0.25">
      <c r="B10" s="47"/>
      <c r="C10" s="66" t="s">
        <v>271</v>
      </c>
      <c r="D10" s="47"/>
    </row>
    <row r="11" spans="2:4" ht="18" x14ac:dyDescent="0.25">
      <c r="C11" s="5"/>
    </row>
    <row r="12" spans="2:4" ht="18" x14ac:dyDescent="0.25">
      <c r="C12" s="4"/>
    </row>
    <row r="13" spans="2:4" ht="18" x14ac:dyDescent="0.25">
      <c r="C13" s="4"/>
    </row>
    <row r="14" spans="2:4" ht="18" x14ac:dyDescent="0.25">
      <c r="C14" s="5"/>
    </row>
    <row r="15" spans="2:4" ht="18" x14ac:dyDescent="0.25">
      <c r="C15" s="5"/>
    </row>
    <row r="16" spans="2:4" ht="18" x14ac:dyDescent="0.25">
      <c r="C16" s="5"/>
    </row>
  </sheetData>
  <pageMargins left="0.7" right="0.7" top="0.75" bottom="0.75" header="0.3" footer="0.3"/>
  <pageSetup paperSize="9" orientation="portrait" r:id="rId1"/>
  <headerFooter>
    <oddFooter>&amp;R&amp;1#&amp;"Courier New"&amp;10&amp;K317100متاح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BD3F01-B4F5-49C2-BB21-3975749F98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الرئيسية</vt:lpstr>
      <vt:lpstr>قائمة المحتويات</vt:lpstr>
      <vt:lpstr>سجل الأداة</vt:lpstr>
      <vt:lpstr>إجراءات التقييم وقياس الالتزام</vt:lpstr>
      <vt:lpstr>تعليمات</vt:lpstr>
      <vt:lpstr>شعار الجهة</vt:lpstr>
      <vt:lpstr>معلومات أساسية عن الجهة</vt:lpstr>
      <vt:lpstr>معلومات أساسية عن الأنظمة</vt:lpstr>
      <vt:lpstr>SysCategory</vt:lpstr>
      <vt:lpstr>حالة الالتزام بالضوابط - نظام ١</vt:lpstr>
      <vt:lpstr>نتائج التقييم والالتزام- نظام ١</vt:lpstr>
      <vt:lpstr>حالة الالتزام بالضوابط - نظام ٢</vt:lpstr>
      <vt:lpstr>نتائج التقييم والالتزام - نظام٢</vt:lpstr>
      <vt:lpstr>حالة الالتزام بالضوابط - نظام ٣</vt:lpstr>
      <vt:lpstr>نتائج التقييم والالتزام - نظام٣</vt:lpstr>
      <vt:lpstr>حالة الالتزام بالضوابط - نظام ٤</vt:lpstr>
      <vt:lpstr>نتائج التقييم والالتزام - نظام٤</vt:lpstr>
      <vt:lpstr>حالة الالتزام بالضوابط - نظام ٥</vt:lpstr>
      <vt:lpstr>نتائج التقييم والالتزام - نظام٥</vt:lpstr>
      <vt:lpstr>ملخص نتائج التقييم والالتزام</vt:lpstr>
      <vt:lpstr>Footer</vt:lpstr>
      <vt:lpstr>tbl_choices</vt:lpstr>
      <vt:lpstr>App_lst</vt:lpstr>
      <vt:lpstr>Comp_st_1</vt:lpstr>
      <vt:lpstr>Comp_st_2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2021-04-08T10:24:28Z</dcterms:created>
  <dcterms:modified xsi:type="dcterms:W3CDTF">2021-04-08T10:29:00Z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6454a4-ed7c-433b-bba2-0aefe4f2b291_Enabled">
    <vt:lpwstr>True</vt:lpwstr>
  </property>
  <property fmtid="{D5CDD505-2E9C-101B-9397-08002B2CF9AE}" pid="3" name="MSIP_Label_c66454a4-ed7c-433b-bba2-0aefe4f2b291_SiteId">
    <vt:lpwstr>3513f714-df76-4adb-86d2-f4a9bf2351c5</vt:lpwstr>
  </property>
  <property fmtid="{D5CDD505-2E9C-101B-9397-08002B2CF9AE}" pid="4" name="MSIP_Label_c66454a4-ed7c-433b-bba2-0aefe4f2b291_Owner">
    <vt:lpwstr>101181062@MARS.LOCAL</vt:lpwstr>
  </property>
  <property fmtid="{D5CDD505-2E9C-101B-9397-08002B2CF9AE}" pid="5" name="MSIP_Label_c66454a4-ed7c-433b-bba2-0aefe4f2b291_SetDate">
    <vt:lpwstr>2021-04-08T10:27:40.7065165Z</vt:lpwstr>
  </property>
  <property fmtid="{D5CDD505-2E9C-101B-9397-08002B2CF9AE}" pid="6" name="MSIP_Label_c66454a4-ed7c-433b-bba2-0aefe4f2b291_Name">
    <vt:lpwstr>متاح</vt:lpwstr>
  </property>
  <property fmtid="{D5CDD505-2E9C-101B-9397-08002B2CF9AE}" pid="7" name="MSIP_Label_c66454a4-ed7c-433b-bba2-0aefe4f2b291_Application">
    <vt:lpwstr>Microsoft Azure Information Protection</vt:lpwstr>
  </property>
  <property fmtid="{D5CDD505-2E9C-101B-9397-08002B2CF9AE}" pid="8" name="MSIP_Label_c66454a4-ed7c-433b-bba2-0aefe4f2b291_ActionId">
    <vt:lpwstr>240d48be-15c0-4195-a318-05fc977eb956</vt:lpwstr>
  </property>
  <property fmtid="{D5CDD505-2E9C-101B-9397-08002B2CF9AE}" pid="9" name="MSIP_Label_c66454a4-ed7c-433b-bba2-0aefe4f2b291_Extended_MSFT_Method">
    <vt:lpwstr>Manual</vt:lpwstr>
  </property>
  <property fmtid="{D5CDD505-2E9C-101B-9397-08002B2CF9AE}" pid="10" name="Sensitivity">
    <vt:lpwstr>متاح</vt:lpwstr>
  </property>
</Properties>
</file>